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FPY Report" sheetId="2" state="visible" r:id="rId2"/>
    <sheet xmlns:r="http://schemas.openxmlformats.org/officeDocument/2006/relationships" name="Setup" sheetId="3" state="visible" r:id="rId3"/>
    <sheet xmlns:r="http://schemas.openxmlformats.org/officeDocument/2006/relationships" name="FPY Log" sheetId="4" state="visible" r:id="rId4"/>
  </sheets>
  <definedNames>
    <definedName name="ProcList">Setup!$B$14:$B$23</definedName>
    <definedName name="_xlnm.Print_Area" localSheetId="1">'FPY Report'!$A$1:$J$35</definedName>
    <definedName name="_xlnm._FilterDatabase" localSheetId="3" hidden="1">'FPY Log'!$B$5:$L$505</definedName>
    <definedName name="_xlnm.Print_Area" localSheetId="3">'FPY Log'!$A$1:$L$60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yyyy-mm-dd"/>
    <numFmt numFmtId="166" formatCode="dd-mmm-yy"/>
    <numFmt numFmtId="167" formatCode="+0.0%;-0.0%;0.0%"/>
  </numFmts>
  <fonts count="11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B7A8F"/>
      <sz val="10"/>
    </font>
    <font>
      <b val="1"/>
    </font>
    <font>
      <name val="Calibri"/>
      <b val="1"/>
      <color rgb="00FFFFFF"/>
      <sz val="11"/>
    </font>
    <font>
      <i val="1"/>
      <color rgb="006B7A8F"/>
      <sz val="9"/>
    </font>
    <font>
      <b val="1"/>
      <color rgb="006B7A8F"/>
    </font>
    <font>
      <b val="1"/>
      <color rgb="00FFFFFF"/>
      <sz val="10"/>
    </font>
    <font>
      <b val="1"/>
      <color rgb="001F3A5F"/>
      <sz val="20"/>
    </font>
    <font>
      <b val="1"/>
      <color rgb="00FFFFFF"/>
    </font>
    <font>
      <b val="1"/>
      <color rgb="001F3A5F"/>
      <sz val="12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3A5F"/>
      </patternFill>
    </fill>
    <fill>
      <patternFill patternType="solid">
        <fgColor rgb="00F5F7FA"/>
      </patternFill>
    </fill>
    <fill>
      <patternFill patternType="solid">
        <fgColor rgb="00EAF0F7"/>
      </patternFill>
    </fill>
  </fills>
  <borders count="2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10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166" fontId="0" fillId="2" borderId="1" pivotButton="0" quotePrefix="0" xfId="0"/>
    <xf numFmtId="0" fontId="0" fillId="0" borderId="0" applyAlignment="1" pivotButton="0" quotePrefix="0" xfId="0">
      <alignment horizontal="center"/>
    </xf>
    <xf numFmtId="0" fontId="5" fillId="0" borderId="0" pivotButton="0" quotePrefix="0" xfId="0"/>
    <xf numFmtId="0" fontId="7" fillId="3" borderId="0" applyAlignment="1" pivotButton="0" quotePrefix="0" xfId="0">
      <alignment horizontal="center"/>
    </xf>
    <xf numFmtId="3" fontId="8" fillId="5" borderId="0" applyAlignment="1" pivotButton="0" quotePrefix="0" xfId="0">
      <alignment horizontal="center" vertical="center"/>
    </xf>
    <xf numFmtId="0" fontId="0" fillId="5" borderId="0" pivotButton="0" quotePrefix="0" xfId="0"/>
    <xf numFmtId="164" fontId="8" fillId="5" borderId="0" applyAlignment="1" pivotButton="0" quotePrefix="0" xfId="0">
      <alignment horizontal="center" vertical="center"/>
    </xf>
    <xf numFmtId="49" fontId="8" fillId="5" borderId="0" applyAlignment="1" pivotButton="0" quotePrefix="0" xfId="0">
      <alignment horizontal="center" vertical="center"/>
    </xf>
    <xf numFmtId="1" fontId="8" fillId="5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/>
    </xf>
    <xf numFmtId="3" fontId="0" fillId="4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167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3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7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9" fillId="3" borderId="1" applyAlignment="1" pivotButton="0" quotePrefix="0" xfId="0">
      <alignment horizontal="center"/>
    </xf>
    <xf numFmtId="3" fontId="9" fillId="3" borderId="1" applyAlignment="1" pivotButton="0" quotePrefix="0" xfId="0">
      <alignment horizontal="center"/>
    </xf>
    <xf numFmtId="164" fontId="9" fillId="3" borderId="1" applyAlignment="1" pivotButton="0" quotePrefix="0" xfId="0">
      <alignment horizontal="center"/>
    </xf>
    <xf numFmtId="0" fontId="10" fillId="0" borderId="0" pivotButton="0" quotePrefix="0" xfId="0"/>
    <xf numFmtId="0" fontId="0" fillId="2" borderId="1" applyAlignment="1" pivotButton="0" quotePrefix="0" xfId="0">
      <alignment vertical="top" wrapText="1"/>
    </xf>
    <xf numFmtId="0" fontId="0" fillId="2" borderId="1" pivotButton="0" quotePrefix="0" xfId="0"/>
    <xf numFmtId="164" fontId="0" fillId="2" borderId="1" pivotButton="0" quotePrefix="0" xfId="0"/>
  </cellXfs>
  <cellStyles count="1">
    <cellStyle name="Normal" xfId="0" builtinId="0" hidden="0"/>
  </cellStyles>
  <dxfs count="5">
    <dxf>
      <font>
        <b val="1"/>
      </font>
      <fill>
        <patternFill patternType="solid">
          <fgColor rgb="00C6EFCE"/>
        </patternFill>
      </fill>
    </dxf>
    <dxf>
      <font>
        <b val="1"/>
      </font>
      <fill>
        <patternFill patternType="solid">
          <fgColor rgb="00FFEB9C"/>
        </patternFill>
      </fill>
    </dxf>
    <dxf>
      <font>
        <b val="1"/>
      </font>
      <fill>
        <patternFill patternType="solid">
          <fgColor rgb="00FFC7CE"/>
        </patternFill>
      </fill>
    </dxf>
    <dxf>
      <font>
        <b val="1"/>
        <color rgb="00C00000"/>
      </font>
    </dxf>
    <dxf>
      <font>
        <b val="1"/>
        <color rgb="002E7D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A5F"/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How To Use</t>
        </is>
      </c>
    </row>
    <row r="3">
      <c r="B3" s="2" t="inlineStr">
        <is>
          <t>3 steps – about 2 minutes to set up.</t>
        </is>
      </c>
    </row>
    <row r="5">
      <c r="B5" s="3" t="inlineStr">
        <is>
          <t>1. SETUP – enter company info, your processes in flow order (up to 10) and a target FPY for each.</t>
        </is>
      </c>
    </row>
    <row r="6">
      <c r="B6" s="3" t="inlineStr">
        <is>
          <t>2. FPY LOG – each shift, add one row per process: date, shift, process (dropdown), units tested, first-pass good. Optionally pick the main defect.</t>
        </is>
      </c>
    </row>
    <row r="7">
      <c r="B7" s="3" t="inlineStr">
        <is>
          <t xml:space="preserve">   Rejected, FPY %, target and OK / WATCH / ACTION status calculate automatically.</t>
        </is>
      </c>
    </row>
    <row r="8">
      <c r="B8" s="3" t="inlineStr">
        <is>
          <t>3. FPY REPORT – set the period (from / to). Per-process FPY, gap to target, Rolled Throughput Yield, worst process and top defects update automatically. Print-ready (landscape, 1 page).</t>
        </is>
      </c>
    </row>
    <row r="9">
      <c r="B9" s="3" t="inlineStr"/>
    </row>
    <row r="10">
      <c r="B10" s="4" t="inlineStr">
        <is>
          <t>DEFINITIONS</t>
        </is>
      </c>
    </row>
    <row r="11">
      <c r="B11" s="3" t="inlineStr">
        <is>
          <t>First Pass Yield (FPY) = units passing a process right the first time (no rework, no scrap) ÷ units tested.</t>
        </is>
      </c>
    </row>
    <row r="12">
      <c r="B12" s="3" t="inlineStr">
        <is>
          <t>Rolled Throughput Yield (RTY) = FPY of all processes multiplied – the true chance a unit goes through the whole line without any defect.</t>
        </is>
      </c>
    </row>
    <row r="13">
      <c r="B13" s="3" t="inlineStr">
        <is>
          <t>Why not average FPY? Averaging hides losses: 95% × 95% × 95% = 85.7% RTY, not 95%.</t>
        </is>
      </c>
    </row>
    <row r="14">
      <c r="B14" s="3" t="inlineStr"/>
    </row>
    <row r="15">
      <c r="B15" s="4" t="inlineStr">
        <is>
          <t>TIPS</t>
        </is>
      </c>
    </row>
    <row r="16">
      <c r="B16" s="3" t="inlineStr">
        <is>
          <t>• Sample data is included – select the yellow cells in FPY Log rows 6+ and press Delete to start fresh.</t>
        </is>
      </c>
    </row>
    <row r="17">
      <c r="B17" s="3" t="inlineStr">
        <is>
          <t>• Defect names in the report's Top Defects list are editable – type the defects you track most.</t>
        </is>
      </c>
    </row>
    <row r="18">
      <c r="B18" s="3" t="inlineStr">
        <is>
          <t>• The log has 500 ready rows. Use the filter buttons in the header to view one process or shift.</t>
        </is>
      </c>
    </row>
    <row r="19">
      <c r="B19" s="3" t="inlineStr">
        <is>
          <t>• Yellow = input · Grey = automatic. Status thresholds: Setup cell D25.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B2:J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13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26" customWidth="1" min="10" max="10"/>
  </cols>
  <sheetData>
    <row r="2">
      <c r="B2" s="1" t="inlineStr">
        <is>
          <t>First Pass Yield Report</t>
        </is>
      </c>
    </row>
    <row r="3">
      <c r="B3" s="2" t="inlineStr">
        <is>
          <t>Choose a period. Everything below updates automatically from the FPY Log.</t>
        </is>
      </c>
    </row>
    <row r="4">
      <c r="B4" s="5" t="inlineStr">
        <is>
          <t>Company:</t>
        </is>
      </c>
      <c r="C4">
        <f>Setup!C5</f>
        <v/>
      </c>
      <c r="F4" s="5" t="inlineStr">
        <is>
          <t>Doc. No.:</t>
        </is>
      </c>
      <c r="G4">
        <f>Setup!C7</f>
        <v/>
      </c>
      <c r="H4" s="5" t="inlineStr">
        <is>
          <t>Rev.:</t>
        </is>
      </c>
      <c r="I4">
        <f>Setup!C8</f>
        <v/>
      </c>
    </row>
    <row r="6">
      <c r="B6" s="6" t="inlineStr">
        <is>
          <t>Period from</t>
        </is>
      </c>
      <c r="C6" s="7">
        <f>IFERROR(MIN('FPY Log'!$B$6:$B$505),TODAY())</f>
        <v/>
      </c>
      <c r="D6" s="8" t="inlineStr">
        <is>
          <t>to</t>
        </is>
      </c>
      <c r="E6" s="7">
        <f>IFERROR(MAX('FPY Log'!$B$6:$B$505),TODAY())</f>
        <v/>
      </c>
      <c r="F6" s="9" t="inlineStr">
        <is>
          <t>← overwrite with your dates (default = all data)</t>
        </is>
      </c>
    </row>
    <row r="8">
      <c r="B8" s="10" t="inlineStr">
        <is>
          <t>Output (last process)</t>
        </is>
      </c>
      <c r="D8" s="10" t="inlineStr">
        <is>
          <t>Rolled Throughput Yield</t>
        </is>
      </c>
      <c r="F8" s="10" t="inlineStr">
        <is>
          <t>Worst Process</t>
        </is>
      </c>
      <c r="H8" s="10" t="inlineStr">
        <is>
          <t>Processes in ACTION</t>
        </is>
      </c>
    </row>
    <row r="9">
      <c r="B9" s="11">
        <f>IFERROR(LOOKUP(2,1/(B14:B23&lt;&gt;""),D14:D23),0)</f>
        <v/>
      </c>
      <c r="C9" s="12" t="n"/>
      <c r="D9" s="13">
        <f>IF(COUNT(F14:F23)=0,"",PRODUCT(F14:F23))</f>
        <v/>
      </c>
      <c r="E9" s="12" t="n"/>
      <c r="F9" s="14">
        <f>IF(COUNT(F14:F23)=0,"",INDEX(B14:B23,MATCH(MIN(F14:F23),F14:F23,0)))</f>
        <v/>
      </c>
      <c r="G9" s="12" t="n"/>
      <c r="H9" s="15">
        <f>COUNTIF(I14:I23,"ACTION")</f>
        <v/>
      </c>
      <c r="I9" s="12" t="n"/>
    </row>
    <row r="10"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>
      <c r="B11" s="9" t="inlineStr">
        <is>
          <t>RTY = FPY₁ × FPY₂ × … — the probability a unit passes every process right first time.</t>
        </is>
      </c>
    </row>
    <row r="13" ht="30" customHeight="1">
      <c r="B13" s="16" t="inlineStr">
        <is>
          <t>Process</t>
        </is>
      </c>
      <c r="C13" s="16" t="inlineStr">
        <is>
          <t>Units Tested</t>
        </is>
      </c>
      <c r="D13" s="16" t="inlineStr">
        <is>
          <t>First-Pass Good</t>
        </is>
      </c>
      <c r="E13" s="16" t="inlineStr">
        <is>
          <t>Rejected</t>
        </is>
      </c>
      <c r="F13" s="16" t="inlineStr">
        <is>
          <t>FPY %</t>
        </is>
      </c>
      <c r="G13" s="16" t="inlineStr">
        <is>
          <t>Target</t>
        </is>
      </c>
      <c r="H13" s="16" t="inlineStr">
        <is>
          <t>Gap</t>
        </is>
      </c>
      <c r="I13" s="16" t="inlineStr">
        <is>
          <t>Status</t>
        </is>
      </c>
      <c r="J13" s="16" t="inlineStr">
        <is>
          <t>FPY vs Target</t>
        </is>
      </c>
    </row>
    <row r="14">
      <c r="B14" s="17">
        <f>IF(Setup!B14="","",Setup!B14)</f>
        <v/>
      </c>
      <c r="C14" s="18">
        <f>IF(B14="","",SUMIFS('FPY Log'!$E$6:$E$505,'FPY Log'!$D$6:$D$505,B14,'FPY Log'!$B$6:$B$505,"&gt;="&amp;$C$6,'FPY Log'!$B$6:$B$505,"&lt;="&amp;$E$6))</f>
        <v/>
      </c>
      <c r="D14" s="18">
        <f>IF(B14="","",SUMIFS('FPY Log'!$F$6:$F$505,'FPY Log'!$D$6:$D$505,B14,'FPY Log'!$B$6:$B$505,"&gt;="&amp;$C$6,'FPY Log'!$B$6:$B$505,"&lt;="&amp;$E$6))</f>
        <v/>
      </c>
      <c r="E14" s="18">
        <f>IF(B14="","",C14-D14)</f>
        <v/>
      </c>
      <c r="F14" s="19">
        <f>IF(OR(B14="",N(C14)=0),"",D14/C14)</f>
        <v/>
      </c>
      <c r="G14" s="19">
        <f>IF(B14="","",Setup!D14)</f>
        <v/>
      </c>
      <c r="H14" s="20">
        <f>IF(F14="","",F14-G14)</f>
        <v/>
      </c>
      <c r="I14" s="21">
        <f>IF(OR(F14="",G14=""),"",IF(F14&gt;=G14,"OK",IF(F14&gt;=G14-Setup!$D$25,"WATCH","ACTION")))</f>
        <v/>
      </c>
      <c r="J14" s="19">
        <f>IF(F14="","",F14)</f>
        <v/>
      </c>
    </row>
    <row r="15">
      <c r="B15" s="22">
        <f>IF(Setup!B15="","",Setup!B15)</f>
        <v/>
      </c>
      <c r="C15" s="23">
        <f>IF(B15="","",SUMIFS('FPY Log'!$E$6:$E$505,'FPY Log'!$D$6:$D$505,B15,'FPY Log'!$B$6:$B$505,"&gt;="&amp;$C$6,'FPY Log'!$B$6:$B$505,"&lt;="&amp;$E$6))</f>
        <v/>
      </c>
      <c r="D15" s="23">
        <f>IF(B15="","",SUMIFS('FPY Log'!$F$6:$F$505,'FPY Log'!$D$6:$D$505,B15,'FPY Log'!$B$6:$B$505,"&gt;="&amp;$C$6,'FPY Log'!$B$6:$B$505,"&lt;="&amp;$E$6))</f>
        <v/>
      </c>
      <c r="E15" s="23">
        <f>IF(B15="","",C15-D15)</f>
        <v/>
      </c>
      <c r="F15" s="24">
        <f>IF(OR(B15="",N(C15)=0),"",D15/C15)</f>
        <v/>
      </c>
      <c r="G15" s="24">
        <f>IF(B15="","",Setup!D15)</f>
        <v/>
      </c>
      <c r="H15" s="25">
        <f>IF(F15="","",F15-G15)</f>
        <v/>
      </c>
      <c r="I15" s="26">
        <f>IF(OR(F15="",G15=""),"",IF(F15&gt;=G15,"OK",IF(F15&gt;=G15-Setup!$D$25,"WATCH","ACTION")))</f>
        <v/>
      </c>
      <c r="J15" s="24">
        <f>IF(F15="","",F15)</f>
        <v/>
      </c>
    </row>
    <row r="16">
      <c r="B16" s="17">
        <f>IF(Setup!B16="","",Setup!B16)</f>
        <v/>
      </c>
      <c r="C16" s="18">
        <f>IF(B16="","",SUMIFS('FPY Log'!$E$6:$E$505,'FPY Log'!$D$6:$D$505,B16,'FPY Log'!$B$6:$B$505,"&gt;="&amp;$C$6,'FPY Log'!$B$6:$B$505,"&lt;="&amp;$E$6))</f>
        <v/>
      </c>
      <c r="D16" s="18">
        <f>IF(B16="","",SUMIFS('FPY Log'!$F$6:$F$505,'FPY Log'!$D$6:$D$505,B16,'FPY Log'!$B$6:$B$505,"&gt;="&amp;$C$6,'FPY Log'!$B$6:$B$505,"&lt;="&amp;$E$6))</f>
        <v/>
      </c>
      <c r="E16" s="18">
        <f>IF(B16="","",C16-D16)</f>
        <v/>
      </c>
      <c r="F16" s="19">
        <f>IF(OR(B16="",N(C16)=0),"",D16/C16)</f>
        <v/>
      </c>
      <c r="G16" s="19">
        <f>IF(B16="","",Setup!D16)</f>
        <v/>
      </c>
      <c r="H16" s="20">
        <f>IF(F16="","",F16-G16)</f>
        <v/>
      </c>
      <c r="I16" s="21">
        <f>IF(OR(F16="",G16=""),"",IF(F16&gt;=G16,"OK",IF(F16&gt;=G16-Setup!$D$25,"WATCH","ACTION")))</f>
        <v/>
      </c>
      <c r="J16" s="19">
        <f>IF(F16="","",F16)</f>
        <v/>
      </c>
    </row>
    <row r="17">
      <c r="B17" s="22">
        <f>IF(Setup!B17="","",Setup!B17)</f>
        <v/>
      </c>
      <c r="C17" s="23">
        <f>IF(B17="","",SUMIFS('FPY Log'!$E$6:$E$505,'FPY Log'!$D$6:$D$505,B17,'FPY Log'!$B$6:$B$505,"&gt;="&amp;$C$6,'FPY Log'!$B$6:$B$505,"&lt;="&amp;$E$6))</f>
        <v/>
      </c>
      <c r="D17" s="23">
        <f>IF(B17="","",SUMIFS('FPY Log'!$F$6:$F$505,'FPY Log'!$D$6:$D$505,B17,'FPY Log'!$B$6:$B$505,"&gt;="&amp;$C$6,'FPY Log'!$B$6:$B$505,"&lt;="&amp;$E$6))</f>
        <v/>
      </c>
      <c r="E17" s="23">
        <f>IF(B17="","",C17-D17)</f>
        <v/>
      </c>
      <c r="F17" s="24">
        <f>IF(OR(B17="",N(C17)=0),"",D17/C17)</f>
        <v/>
      </c>
      <c r="G17" s="24">
        <f>IF(B17="","",Setup!D17)</f>
        <v/>
      </c>
      <c r="H17" s="25">
        <f>IF(F17="","",F17-G17)</f>
        <v/>
      </c>
      <c r="I17" s="26">
        <f>IF(OR(F17="",G17=""),"",IF(F17&gt;=G17,"OK",IF(F17&gt;=G17-Setup!$D$25,"WATCH","ACTION")))</f>
        <v/>
      </c>
      <c r="J17" s="24">
        <f>IF(F17="","",F17)</f>
        <v/>
      </c>
    </row>
    <row r="18">
      <c r="B18" s="17">
        <f>IF(Setup!B18="","",Setup!B18)</f>
        <v/>
      </c>
      <c r="C18" s="18">
        <f>IF(B18="","",SUMIFS('FPY Log'!$E$6:$E$505,'FPY Log'!$D$6:$D$505,B18,'FPY Log'!$B$6:$B$505,"&gt;="&amp;$C$6,'FPY Log'!$B$6:$B$505,"&lt;="&amp;$E$6))</f>
        <v/>
      </c>
      <c r="D18" s="18">
        <f>IF(B18="","",SUMIFS('FPY Log'!$F$6:$F$505,'FPY Log'!$D$6:$D$505,B18,'FPY Log'!$B$6:$B$505,"&gt;="&amp;$C$6,'FPY Log'!$B$6:$B$505,"&lt;="&amp;$E$6))</f>
        <v/>
      </c>
      <c r="E18" s="18">
        <f>IF(B18="","",C18-D18)</f>
        <v/>
      </c>
      <c r="F18" s="19">
        <f>IF(OR(B18="",N(C18)=0),"",D18/C18)</f>
        <v/>
      </c>
      <c r="G18" s="19">
        <f>IF(B18="","",Setup!D18)</f>
        <v/>
      </c>
      <c r="H18" s="20">
        <f>IF(F18="","",F18-G18)</f>
        <v/>
      </c>
      <c r="I18" s="21">
        <f>IF(OR(F18="",G18=""),"",IF(F18&gt;=G18,"OK",IF(F18&gt;=G18-Setup!$D$25,"WATCH","ACTION")))</f>
        <v/>
      </c>
      <c r="J18" s="19">
        <f>IF(F18="","",F18)</f>
        <v/>
      </c>
    </row>
    <row r="19">
      <c r="B19" s="22">
        <f>IF(Setup!B19="","",Setup!B19)</f>
        <v/>
      </c>
      <c r="C19" s="23">
        <f>IF(B19="","",SUMIFS('FPY Log'!$E$6:$E$505,'FPY Log'!$D$6:$D$505,B19,'FPY Log'!$B$6:$B$505,"&gt;="&amp;$C$6,'FPY Log'!$B$6:$B$505,"&lt;="&amp;$E$6))</f>
        <v/>
      </c>
      <c r="D19" s="23">
        <f>IF(B19="","",SUMIFS('FPY Log'!$F$6:$F$505,'FPY Log'!$D$6:$D$505,B19,'FPY Log'!$B$6:$B$505,"&gt;="&amp;$C$6,'FPY Log'!$B$6:$B$505,"&lt;="&amp;$E$6))</f>
        <v/>
      </c>
      <c r="E19" s="23">
        <f>IF(B19="","",C19-D19)</f>
        <v/>
      </c>
      <c r="F19" s="24">
        <f>IF(OR(B19="",N(C19)=0),"",D19/C19)</f>
        <v/>
      </c>
      <c r="G19" s="24">
        <f>IF(B19="","",Setup!D19)</f>
        <v/>
      </c>
      <c r="H19" s="25">
        <f>IF(F19="","",F19-G19)</f>
        <v/>
      </c>
      <c r="I19" s="26">
        <f>IF(OR(F19="",G19=""),"",IF(F19&gt;=G19,"OK",IF(F19&gt;=G19-Setup!$D$25,"WATCH","ACTION")))</f>
        <v/>
      </c>
      <c r="J19" s="24">
        <f>IF(F19="","",F19)</f>
        <v/>
      </c>
    </row>
    <row r="20">
      <c r="B20" s="17">
        <f>IF(Setup!B20="","",Setup!B20)</f>
        <v/>
      </c>
      <c r="C20" s="18">
        <f>IF(B20="","",SUMIFS('FPY Log'!$E$6:$E$505,'FPY Log'!$D$6:$D$505,B20,'FPY Log'!$B$6:$B$505,"&gt;="&amp;$C$6,'FPY Log'!$B$6:$B$505,"&lt;="&amp;$E$6))</f>
        <v/>
      </c>
      <c r="D20" s="18">
        <f>IF(B20="","",SUMIFS('FPY Log'!$F$6:$F$505,'FPY Log'!$D$6:$D$505,B20,'FPY Log'!$B$6:$B$505,"&gt;="&amp;$C$6,'FPY Log'!$B$6:$B$505,"&lt;="&amp;$E$6))</f>
        <v/>
      </c>
      <c r="E20" s="18">
        <f>IF(B20="","",C20-D20)</f>
        <v/>
      </c>
      <c r="F20" s="19">
        <f>IF(OR(B20="",N(C20)=0),"",D20/C20)</f>
        <v/>
      </c>
      <c r="G20" s="19">
        <f>IF(B20="","",Setup!D20)</f>
        <v/>
      </c>
      <c r="H20" s="20">
        <f>IF(F20="","",F20-G20)</f>
        <v/>
      </c>
      <c r="I20" s="21">
        <f>IF(OR(F20="",G20=""),"",IF(F20&gt;=G20,"OK",IF(F20&gt;=G20-Setup!$D$25,"WATCH","ACTION")))</f>
        <v/>
      </c>
      <c r="J20" s="19">
        <f>IF(F20="","",F20)</f>
        <v/>
      </c>
    </row>
    <row r="21">
      <c r="B21" s="22">
        <f>IF(Setup!B21="","",Setup!B21)</f>
        <v/>
      </c>
      <c r="C21" s="23">
        <f>IF(B21="","",SUMIFS('FPY Log'!$E$6:$E$505,'FPY Log'!$D$6:$D$505,B21,'FPY Log'!$B$6:$B$505,"&gt;="&amp;$C$6,'FPY Log'!$B$6:$B$505,"&lt;="&amp;$E$6))</f>
        <v/>
      </c>
      <c r="D21" s="23">
        <f>IF(B21="","",SUMIFS('FPY Log'!$F$6:$F$505,'FPY Log'!$D$6:$D$505,B21,'FPY Log'!$B$6:$B$505,"&gt;="&amp;$C$6,'FPY Log'!$B$6:$B$505,"&lt;="&amp;$E$6))</f>
        <v/>
      </c>
      <c r="E21" s="23">
        <f>IF(B21="","",C21-D21)</f>
        <v/>
      </c>
      <c r="F21" s="24">
        <f>IF(OR(B21="",N(C21)=0),"",D21/C21)</f>
        <v/>
      </c>
      <c r="G21" s="24">
        <f>IF(B21="","",Setup!D21)</f>
        <v/>
      </c>
      <c r="H21" s="25">
        <f>IF(F21="","",F21-G21)</f>
        <v/>
      </c>
      <c r="I21" s="26">
        <f>IF(OR(F21="",G21=""),"",IF(F21&gt;=G21,"OK",IF(F21&gt;=G21-Setup!$D$25,"WATCH","ACTION")))</f>
        <v/>
      </c>
      <c r="J21" s="24">
        <f>IF(F21="","",F21)</f>
        <v/>
      </c>
    </row>
    <row r="22">
      <c r="B22" s="17">
        <f>IF(Setup!B22="","",Setup!B22)</f>
        <v/>
      </c>
      <c r="C22" s="18">
        <f>IF(B22="","",SUMIFS('FPY Log'!$E$6:$E$505,'FPY Log'!$D$6:$D$505,B22,'FPY Log'!$B$6:$B$505,"&gt;="&amp;$C$6,'FPY Log'!$B$6:$B$505,"&lt;="&amp;$E$6))</f>
        <v/>
      </c>
      <c r="D22" s="18">
        <f>IF(B22="","",SUMIFS('FPY Log'!$F$6:$F$505,'FPY Log'!$D$6:$D$505,B22,'FPY Log'!$B$6:$B$505,"&gt;="&amp;$C$6,'FPY Log'!$B$6:$B$505,"&lt;="&amp;$E$6))</f>
        <v/>
      </c>
      <c r="E22" s="18">
        <f>IF(B22="","",C22-D22)</f>
        <v/>
      </c>
      <c r="F22" s="19">
        <f>IF(OR(B22="",N(C22)=0),"",D22/C22)</f>
        <v/>
      </c>
      <c r="G22" s="19">
        <f>IF(B22="","",Setup!D22)</f>
        <v/>
      </c>
      <c r="H22" s="20">
        <f>IF(F22="","",F22-G22)</f>
        <v/>
      </c>
      <c r="I22" s="21">
        <f>IF(OR(F22="",G22=""),"",IF(F22&gt;=G22,"OK",IF(F22&gt;=G22-Setup!$D$25,"WATCH","ACTION")))</f>
        <v/>
      </c>
      <c r="J22" s="19">
        <f>IF(F22="","",F22)</f>
        <v/>
      </c>
    </row>
    <row r="23">
      <c r="B23" s="22">
        <f>IF(Setup!B23="","",Setup!B23)</f>
        <v/>
      </c>
      <c r="C23" s="23">
        <f>IF(B23="","",SUMIFS('FPY Log'!$E$6:$E$505,'FPY Log'!$D$6:$D$505,B23,'FPY Log'!$B$6:$B$505,"&gt;="&amp;$C$6,'FPY Log'!$B$6:$B$505,"&lt;="&amp;$E$6))</f>
        <v/>
      </c>
      <c r="D23" s="23">
        <f>IF(B23="","",SUMIFS('FPY Log'!$F$6:$F$505,'FPY Log'!$D$6:$D$505,B23,'FPY Log'!$B$6:$B$505,"&gt;="&amp;$C$6,'FPY Log'!$B$6:$B$505,"&lt;="&amp;$E$6))</f>
        <v/>
      </c>
      <c r="E23" s="23">
        <f>IF(B23="","",C23-D23)</f>
        <v/>
      </c>
      <c r="F23" s="24">
        <f>IF(OR(B23="",N(C23)=0),"",D23/C23)</f>
        <v/>
      </c>
      <c r="G23" s="24">
        <f>IF(B23="","",Setup!D23)</f>
        <v/>
      </c>
      <c r="H23" s="25">
        <f>IF(F23="","",F23-G23)</f>
        <v/>
      </c>
      <c r="I23" s="26">
        <f>IF(OR(F23="",G23=""),"",IF(F23&gt;=G23,"OK",IF(F23&gt;=G23-Setup!$D$25,"WATCH","ACTION")))</f>
        <v/>
      </c>
      <c r="J23" s="24">
        <f>IF(F23="","",F23)</f>
        <v/>
      </c>
    </row>
    <row r="24">
      <c r="B24" s="27" t="inlineStr">
        <is>
          <t>TOTAL</t>
        </is>
      </c>
      <c r="C24" s="28" t="n"/>
      <c r="D24" s="28" t="n"/>
      <c r="E24" s="28">
        <f>SUM(E14:E23)</f>
        <v/>
      </c>
      <c r="F24" s="29">
        <f>IF(COUNT(F14:F23)=0,"",PRODUCT(F14:F23))</f>
        <v/>
      </c>
      <c r="G24" s="27" t="inlineStr">
        <is>
          <t>RTY</t>
        </is>
      </c>
      <c r="H24" s="27" t="n"/>
      <c r="I24" s="27" t="n"/>
      <c r="J24" s="27" t="n"/>
    </row>
    <row r="27">
      <c r="B27" s="30" t="inlineStr">
        <is>
          <t>Top Defects in Period</t>
        </is>
      </c>
      <c r="E27" s="30" t="inlineStr">
        <is>
          <t>Notes / Actions</t>
        </is>
      </c>
    </row>
    <row r="28">
      <c r="B28" s="16" t="inlineStr">
        <is>
          <t>Defect</t>
        </is>
      </c>
      <c r="C28" s="16" t="inlineStr">
        <is>
          <t>Entries</t>
        </is>
      </c>
      <c r="E28" s="31" t="n"/>
    </row>
    <row r="29">
      <c r="B29" s="32" t="inlineStr">
        <is>
          <t>Leak</t>
        </is>
      </c>
      <c r="C29" s="26">
        <f>IF(B29="","",COUNTIFS('FPY Log'!$K$6:$K$505,B29,'FPY Log'!$B$6:$B$505,"&gt;="&amp;$C$6,'FPY Log'!$B$6:$B$505,"&lt;="&amp;$E$6))</f>
        <v/>
      </c>
    </row>
    <row r="30">
      <c r="B30" s="32" t="inlineStr">
        <is>
          <t>Scratch</t>
        </is>
      </c>
      <c r="C30" s="26">
        <f>IF(B30="","",COUNTIFS('FPY Log'!$K$6:$K$505,B30,'FPY Log'!$B$6:$B$505,"&gt;="&amp;$C$6,'FPY Log'!$B$6:$B$505,"&lt;="&amp;$E$6))</f>
        <v/>
      </c>
    </row>
    <row r="31">
      <c r="B31" s="32" t="inlineStr">
        <is>
          <t>Missing part</t>
        </is>
      </c>
      <c r="C31" s="26">
        <f>IF(B31="","",COUNTIFS('FPY Log'!$K$6:$K$505,B31,'FPY Log'!$B$6:$B$505,"&gt;="&amp;$C$6,'FPY Log'!$B$6:$B$505,"&lt;="&amp;$E$6))</f>
        <v/>
      </c>
    </row>
    <row r="32">
      <c r="B32" s="32" t="inlineStr">
        <is>
          <t>Torque NOK</t>
        </is>
      </c>
      <c r="C32" s="26">
        <f>IF(B32="","",COUNTIFS('FPY Log'!$K$6:$K$505,B32,'FPY Log'!$B$6:$B$505,"&gt;="&amp;$C$6,'FPY Log'!$B$6:$B$505,"&lt;="&amp;$E$6))</f>
        <v/>
      </c>
    </row>
    <row r="33">
      <c r="B33" s="32" t="inlineStr">
        <is>
          <t>Label</t>
        </is>
      </c>
      <c r="C33" s="26">
        <f>IF(B33="","",COUNTIFS('FPY Log'!$K$6:$K$505,B33,'FPY Log'!$B$6:$B$505,"&gt;="&amp;$C$6,'FPY Log'!$B$6:$B$505,"&lt;="&amp;$E$6))</f>
        <v/>
      </c>
    </row>
    <row r="35">
      <c r="B35" s="6" t="inlineStr">
        <is>
          <t>Prepared by:</t>
        </is>
      </c>
      <c r="C35">
        <f>IF(Setup!C9="","",Setup!C9)</f>
        <v/>
      </c>
      <c r="E35" s="6" t="inlineStr">
        <is>
          <t>Approved by:</t>
        </is>
      </c>
      <c r="G35">
        <f>IF(Setup!C10="","",Setup!C10)</f>
        <v/>
      </c>
    </row>
  </sheetData>
  <mergeCells count="9">
    <mergeCell ref="D8:E8"/>
    <mergeCell ref="F9:G10"/>
    <mergeCell ref="E28:J33"/>
    <mergeCell ref="H9:I10"/>
    <mergeCell ref="H8:I8"/>
    <mergeCell ref="B8:C8"/>
    <mergeCell ref="B9:C10"/>
    <mergeCell ref="D9:E10"/>
    <mergeCell ref="F8:G8"/>
  </mergeCells>
  <conditionalFormatting sqref="I14:I23">
    <cfRule type="cellIs" priority="1" operator="equal" dxfId="0">
      <formula>"OK"</formula>
    </cfRule>
    <cfRule type="cellIs" priority="2" operator="equal" dxfId="1">
      <formula>"WATCH"</formula>
    </cfRule>
    <cfRule type="cellIs" priority="3" operator="equal" dxfId="2">
      <formula>"ACTION"</formula>
    </cfRule>
  </conditionalFormatting>
  <conditionalFormatting sqref="H14:H23">
    <cfRule type="expression" priority="4" dxfId="3">
      <formula>AND(ISNUMBER(H14),H14&lt;0)</formula>
    </cfRule>
    <cfRule type="expression" priority="5" dxfId="4">
      <formula>AND(ISNUMBER(H14),H14&gt;=0)</formula>
    </cfRule>
  </conditionalFormatting>
  <conditionalFormatting sqref="J14:J23">
    <cfRule type="dataBar" priority="6">
      <dataBar showValue="1">
        <cfvo type="num" val="0.8"/>
        <cfvo type="num" val="1"/>
        <color rgb="004A78B5"/>
      </dataBar>
    </cfRule>
  </conditionalFormatting>
  <conditionalFormatting sqref="C29:C33">
    <cfRule type="dataBar" priority="7">
      <dataBar showValue="1">
        <cfvo type="num" val="0"/>
        <cfvo type="max"/>
        <color rgb="00E07A5F"/>
      </dataBar>
    </cfRule>
  </conditionalFormatting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30" customWidth="1" min="3" max="3"/>
    <col width="16" customWidth="1" min="4" max="4"/>
  </cols>
  <sheetData>
    <row r="2">
      <c r="B2" s="1" t="inlineStr">
        <is>
          <t>First Pass Yield – Setup</t>
        </is>
      </c>
    </row>
    <row r="3">
      <c r="B3" s="2" t="inlineStr">
        <is>
          <t>Fill the yellow cells once. Processes and targets feed all other sheets.</t>
        </is>
      </c>
    </row>
    <row r="5">
      <c r="B5" s="6" t="inlineStr">
        <is>
          <t>Company</t>
        </is>
      </c>
      <c r="C5" s="32" t="inlineStr">
        <is>
          <t>Your Company Ltd.</t>
        </is>
      </c>
    </row>
    <row r="6">
      <c r="B6" s="6" t="inlineStr">
        <is>
          <t>Plant / Line</t>
        </is>
      </c>
      <c r="C6" s="32" t="inlineStr">
        <is>
          <t>Line 1</t>
        </is>
      </c>
    </row>
    <row r="7">
      <c r="B7" s="6" t="inlineStr">
        <is>
          <t>Document No.</t>
        </is>
      </c>
      <c r="C7" s="32" t="inlineStr">
        <is>
          <t>QA-FPY-001</t>
        </is>
      </c>
    </row>
    <row r="8">
      <c r="B8" s="6" t="inlineStr">
        <is>
          <t>Revision</t>
        </is>
      </c>
      <c r="C8" s="32" t="inlineStr">
        <is>
          <t>A</t>
        </is>
      </c>
    </row>
    <row r="9">
      <c r="B9" s="6" t="inlineStr">
        <is>
          <t>Prepared by</t>
        </is>
      </c>
      <c r="C9" s="32" t="inlineStr"/>
    </row>
    <row r="10">
      <c r="B10" s="6" t="inlineStr">
        <is>
          <t>Approved by</t>
        </is>
      </c>
      <c r="C10" s="32" t="inlineStr"/>
    </row>
    <row r="13">
      <c r="B13" s="16" t="inlineStr">
        <is>
          <t>Process (in flow order)</t>
        </is>
      </c>
      <c r="C13" s="16" t="inlineStr">
        <is>
          <t>Description</t>
        </is>
      </c>
      <c r="D13" s="16" t="inlineStr">
        <is>
          <t>Target FPY</t>
        </is>
      </c>
    </row>
    <row r="14">
      <c r="B14" s="32" t="inlineStr">
        <is>
          <t>Pre-assembly</t>
        </is>
      </c>
      <c r="C14" s="32" t="inlineStr">
        <is>
          <t>Sub-assembly build</t>
        </is>
      </c>
      <c r="D14" s="33" t="n">
        <v>0.97</v>
      </c>
    </row>
    <row r="15">
      <c r="B15" s="32" t="inlineStr">
        <is>
          <t>Brazing</t>
        </is>
      </c>
      <c r="C15" s="32" t="inlineStr">
        <is>
          <t>Joints &amp; leak test</t>
        </is>
      </c>
      <c r="D15" s="33" t="n">
        <v>0.95</v>
      </c>
    </row>
    <row r="16">
      <c r="B16" s="32" t="inlineStr">
        <is>
          <t>Assembly</t>
        </is>
      </c>
      <c r="C16" s="32" t="inlineStr">
        <is>
          <t>Main assembly</t>
        </is>
      </c>
      <c r="D16" s="33" t="n">
        <v>0.96</v>
      </c>
    </row>
    <row r="17">
      <c r="B17" s="32" t="inlineStr">
        <is>
          <t>Painting</t>
        </is>
      </c>
      <c r="C17" s="32" t="inlineStr">
        <is>
          <t>Surface finish</t>
        </is>
      </c>
      <c r="D17" s="33" t="n">
        <v>0.96</v>
      </c>
    </row>
    <row r="18">
      <c r="B18" s="32" t="inlineStr">
        <is>
          <t>Final Test</t>
        </is>
      </c>
      <c r="C18" s="32" t="inlineStr">
        <is>
          <t>End-of-line test</t>
        </is>
      </c>
      <c r="D18" s="33" t="n">
        <v>0.98</v>
      </c>
    </row>
    <row r="19">
      <c r="B19" s="32" t="n"/>
      <c r="C19" s="32" t="n"/>
      <c r="D19" s="33" t="n"/>
    </row>
    <row r="20">
      <c r="B20" s="32" t="n"/>
      <c r="C20" s="32" t="n"/>
      <c r="D20" s="33" t="n"/>
    </row>
    <row r="21">
      <c r="B21" s="32" t="n"/>
      <c r="C21" s="32" t="n"/>
      <c r="D21" s="33" t="n"/>
    </row>
    <row r="22">
      <c r="B22" s="32" t="n"/>
      <c r="C22" s="32" t="n"/>
      <c r="D22" s="33" t="n"/>
    </row>
    <row r="23">
      <c r="B23" s="32" t="n"/>
      <c r="C23" s="32" t="n"/>
      <c r="D23" s="33" t="n"/>
    </row>
    <row r="25">
      <c r="B25" s="6" t="inlineStr">
        <is>
          <t>Yellow warning band (below target by up to)</t>
        </is>
      </c>
      <c r="D25" s="33" t="n">
        <v>0.02</v>
      </c>
    </row>
    <row r="26">
      <c r="B26" s="9" t="inlineStr">
        <is>
          <t>Status: ≥ target = OK · within band = WATCH · below band = ACTION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B2:L5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8" customWidth="1" min="3" max="3"/>
    <col width="18" customWidth="1" min="4" max="4"/>
    <col width="13" customWidth="1" min="5" max="5"/>
    <col width="14" customWidth="1" min="6" max="6"/>
    <col width="14" customWidth="1" min="7" max="7"/>
    <col width="10" customWidth="1" min="8" max="8"/>
    <col width="10" customWidth="1" min="9" max="9"/>
    <col width="10" customWidth="1" min="10" max="10"/>
    <col width="22" customWidth="1" min="11" max="11"/>
    <col width="28" customWidth="1" min="12" max="12"/>
  </cols>
  <sheetData>
    <row r="2">
      <c r="B2" s="1" t="inlineStr">
        <is>
          <t>First Pass Yield – Daily Log</t>
        </is>
      </c>
    </row>
    <row r="3">
      <c r="B3" s="2" t="inlineStr">
        <is>
          <t>One row per process per shift. Enter only yellow columns – the rest calculates.</t>
        </is>
      </c>
    </row>
    <row r="5" ht="32" customHeight="1">
      <c r="B5" s="16" t="inlineStr">
        <is>
          <t>Date</t>
        </is>
      </c>
      <c r="C5" s="16" t="inlineStr">
        <is>
          <t>Shift</t>
        </is>
      </c>
      <c r="D5" s="16" t="inlineStr">
        <is>
          <t>Process</t>
        </is>
      </c>
      <c r="E5" s="16" t="inlineStr">
        <is>
          <t>Units Tested</t>
        </is>
      </c>
      <c r="F5" s="16" t="inlineStr">
        <is>
          <t>First-Pass Good</t>
        </is>
      </c>
      <c r="G5" s="16" t="inlineStr">
        <is>
          <t>Rejected / Reworked</t>
        </is>
      </c>
      <c r="H5" s="16" t="inlineStr">
        <is>
          <t>FPY %</t>
        </is>
      </c>
      <c r="I5" s="16" t="inlineStr">
        <is>
          <t>Target</t>
        </is>
      </c>
      <c r="J5" s="16" t="inlineStr">
        <is>
          <t>Status</t>
        </is>
      </c>
      <c r="K5" s="16" t="inlineStr">
        <is>
          <t>Main Defect</t>
        </is>
      </c>
      <c r="L5" s="16" t="inlineStr">
        <is>
          <t>Comment</t>
        </is>
      </c>
    </row>
    <row r="6">
      <c r="B6" s="7" t="n">
        <v>46266</v>
      </c>
      <c r="C6" s="32" t="inlineStr">
        <is>
          <t>A</t>
        </is>
      </c>
      <c r="D6" s="32" t="inlineStr">
        <is>
          <t>Pre-assembly</t>
        </is>
      </c>
      <c r="E6" s="32" t="n">
        <v>400</v>
      </c>
      <c r="F6" s="32" t="n">
        <v>394</v>
      </c>
      <c r="G6" s="21">
        <f>IF(OR(E6="",F6=""),"",E6-F6)</f>
        <v/>
      </c>
      <c r="H6" s="19">
        <f>IF(OR(E6="",F6="",E6=0),"",F6/E6)</f>
        <v/>
      </c>
      <c r="I6" s="19">
        <f>IF(D6="","",IFERROR(INDEX(Setup!$D$14:$D$23,MATCH(D6,Setup!$B$14:$B$23,0)),""))</f>
        <v/>
      </c>
      <c r="J6" s="21">
        <f>IF(OR(H6="",I6=""),"",IF(H6&gt;=I6,"OK",IF(H6&gt;=I6-Setup!$D$25,"WATCH","ACTION")))</f>
        <v/>
      </c>
      <c r="K6" s="32" t="n"/>
      <c r="L6" s="32" t="n"/>
    </row>
    <row r="7">
      <c r="B7" s="7" t="n">
        <v>46266</v>
      </c>
      <c r="C7" s="32" t="inlineStr">
        <is>
          <t>A</t>
        </is>
      </c>
      <c r="D7" s="32" t="inlineStr">
        <is>
          <t>Brazing</t>
        </is>
      </c>
      <c r="E7" s="32" t="n">
        <v>383</v>
      </c>
      <c r="F7" s="32" t="n">
        <v>362</v>
      </c>
      <c r="G7" s="21">
        <f>IF(OR(E7="",F7=""),"",E7-F7)</f>
        <v/>
      </c>
      <c r="H7" s="19">
        <f>IF(OR(E7="",F7="",E7=0),"",F7/E7)</f>
        <v/>
      </c>
      <c r="I7" s="19">
        <f>IF(D7="","",IFERROR(INDEX(Setup!$D$14:$D$23,MATCH(D7,Setup!$B$14:$B$23,0)),""))</f>
        <v/>
      </c>
      <c r="J7" s="21">
        <f>IF(OR(H7="",I7=""),"",IF(H7&gt;=I7,"OK",IF(H7&gt;=I7-Setup!$D$25,"WATCH","ACTION")))</f>
        <v/>
      </c>
      <c r="K7" s="32" t="inlineStr">
        <is>
          <t>Leak</t>
        </is>
      </c>
      <c r="L7" s="32" t="n"/>
    </row>
    <row r="8">
      <c r="B8" s="7" t="n">
        <v>46266</v>
      </c>
      <c r="C8" s="32" t="inlineStr">
        <is>
          <t>A</t>
        </is>
      </c>
      <c r="D8" s="32" t="inlineStr">
        <is>
          <t>Assembly</t>
        </is>
      </c>
      <c r="E8" s="32" t="n">
        <v>414</v>
      </c>
      <c r="F8" s="32" t="n">
        <v>404</v>
      </c>
      <c r="G8" s="21">
        <f>IF(OR(E8="",F8=""),"",E8-F8)</f>
        <v/>
      </c>
      <c r="H8" s="19">
        <f>IF(OR(E8="",F8="",E8=0),"",F8/E8)</f>
        <v/>
      </c>
      <c r="I8" s="19">
        <f>IF(D8="","",IFERROR(INDEX(Setup!$D$14:$D$23,MATCH(D8,Setup!$B$14:$B$23,0)),""))</f>
        <v/>
      </c>
      <c r="J8" s="21">
        <f>IF(OR(H8="",I8=""),"",IF(H8&gt;=I8,"OK",IF(H8&gt;=I8-Setup!$D$25,"WATCH","ACTION")))</f>
        <v/>
      </c>
      <c r="K8" s="32" t="n"/>
      <c r="L8" s="32" t="n"/>
    </row>
    <row r="9">
      <c r="B9" s="7" t="n">
        <v>46266</v>
      </c>
      <c r="C9" s="32" t="inlineStr">
        <is>
          <t>A</t>
        </is>
      </c>
      <c r="D9" s="32" t="inlineStr">
        <is>
          <t>Painting</t>
        </is>
      </c>
      <c r="E9" s="32" t="n">
        <v>412</v>
      </c>
      <c r="F9" s="32" t="n">
        <v>400</v>
      </c>
      <c r="G9" s="21">
        <f>IF(OR(E9="",F9=""),"",E9-F9)</f>
        <v/>
      </c>
      <c r="H9" s="19">
        <f>IF(OR(E9="",F9="",E9=0),"",F9/E9)</f>
        <v/>
      </c>
      <c r="I9" s="19">
        <f>IF(D9="","",IFERROR(INDEX(Setup!$D$14:$D$23,MATCH(D9,Setup!$B$14:$B$23,0)),""))</f>
        <v/>
      </c>
      <c r="J9" s="21">
        <f>IF(OR(H9="",I9=""),"",IF(H9&gt;=I9,"OK",IF(H9&gt;=I9-Setup!$D$25,"WATCH","ACTION")))</f>
        <v/>
      </c>
      <c r="K9" s="32" t="n"/>
      <c r="L9" s="32" t="n"/>
    </row>
    <row r="10">
      <c r="B10" s="7" t="n">
        <v>46266</v>
      </c>
      <c r="C10" s="32" t="inlineStr">
        <is>
          <t>A</t>
        </is>
      </c>
      <c r="D10" s="32" t="inlineStr">
        <is>
          <t>Final Test</t>
        </is>
      </c>
      <c r="E10" s="32" t="n">
        <v>393</v>
      </c>
      <c r="F10" s="32" t="n">
        <v>391</v>
      </c>
      <c r="G10" s="21">
        <f>IF(OR(E10="",F10=""),"",E10-F10)</f>
        <v/>
      </c>
      <c r="H10" s="19">
        <f>IF(OR(E10="",F10="",E10=0),"",F10/E10)</f>
        <v/>
      </c>
      <c r="I10" s="19">
        <f>IF(D10="","",IFERROR(INDEX(Setup!$D$14:$D$23,MATCH(D10,Setup!$B$14:$B$23,0)),""))</f>
        <v/>
      </c>
      <c r="J10" s="21">
        <f>IF(OR(H10="",I10=""),"",IF(H10&gt;=I10,"OK",IF(H10&gt;=I10-Setup!$D$25,"WATCH","ACTION")))</f>
        <v/>
      </c>
      <c r="K10" s="32" t="n"/>
      <c r="L10" s="32" t="n"/>
    </row>
    <row r="11">
      <c r="B11" s="7" t="n">
        <v>46267</v>
      </c>
      <c r="C11" s="32" t="inlineStr">
        <is>
          <t>A</t>
        </is>
      </c>
      <c r="D11" s="32" t="inlineStr">
        <is>
          <t>Pre-assembly</t>
        </is>
      </c>
      <c r="E11" s="32" t="n">
        <v>384</v>
      </c>
      <c r="F11" s="32" t="n">
        <v>374</v>
      </c>
      <c r="G11" s="21">
        <f>IF(OR(E11="",F11=""),"",E11-F11)</f>
        <v/>
      </c>
      <c r="H11" s="19">
        <f>IF(OR(E11="",F11="",E11=0),"",F11/E11)</f>
        <v/>
      </c>
      <c r="I11" s="19">
        <f>IF(D11="","",IFERROR(INDEX(Setup!$D$14:$D$23,MATCH(D11,Setup!$B$14:$B$23,0)),""))</f>
        <v/>
      </c>
      <c r="J11" s="21">
        <f>IF(OR(H11="",I11=""),"",IF(H11&gt;=I11,"OK",IF(H11&gt;=I11-Setup!$D$25,"WATCH","ACTION")))</f>
        <v/>
      </c>
      <c r="K11" s="32" t="n"/>
      <c r="L11" s="32" t="n"/>
    </row>
    <row r="12">
      <c r="B12" s="7" t="n">
        <v>46267</v>
      </c>
      <c r="C12" s="32" t="inlineStr">
        <is>
          <t>A</t>
        </is>
      </c>
      <c r="D12" s="32" t="inlineStr">
        <is>
          <t>Brazing</t>
        </is>
      </c>
      <c r="E12" s="32" t="n">
        <v>395</v>
      </c>
      <c r="F12" s="32" t="n">
        <v>380</v>
      </c>
      <c r="G12" s="21">
        <f>IF(OR(E12="",F12=""),"",E12-F12)</f>
        <v/>
      </c>
      <c r="H12" s="19">
        <f>IF(OR(E12="",F12="",E12=0),"",F12/E12)</f>
        <v/>
      </c>
      <c r="I12" s="19">
        <f>IF(D12="","",IFERROR(INDEX(Setup!$D$14:$D$23,MATCH(D12,Setup!$B$14:$B$23,0)),""))</f>
        <v/>
      </c>
      <c r="J12" s="21">
        <f>IF(OR(H12="",I12=""),"",IF(H12&gt;=I12,"OK",IF(H12&gt;=I12-Setup!$D$25,"WATCH","ACTION")))</f>
        <v/>
      </c>
      <c r="K12" s="32" t="inlineStr">
        <is>
          <t>Label</t>
        </is>
      </c>
      <c r="L12" s="32" t="n"/>
    </row>
    <row r="13">
      <c r="B13" s="7" t="n">
        <v>46267</v>
      </c>
      <c r="C13" s="32" t="inlineStr">
        <is>
          <t>A</t>
        </is>
      </c>
      <c r="D13" s="32" t="inlineStr">
        <is>
          <t>Assembly</t>
        </is>
      </c>
      <c r="E13" s="32" t="n">
        <v>387</v>
      </c>
      <c r="F13" s="32" t="n">
        <v>375</v>
      </c>
      <c r="G13" s="21">
        <f>IF(OR(E13="",F13=""),"",E13-F13)</f>
        <v/>
      </c>
      <c r="H13" s="19">
        <f>IF(OR(E13="",F13="",E13=0),"",F13/E13)</f>
        <v/>
      </c>
      <c r="I13" s="19">
        <f>IF(D13="","",IFERROR(INDEX(Setup!$D$14:$D$23,MATCH(D13,Setup!$B$14:$B$23,0)),""))</f>
        <v/>
      </c>
      <c r="J13" s="21">
        <f>IF(OR(H13="",I13=""),"",IF(H13&gt;=I13,"OK",IF(H13&gt;=I13-Setup!$D$25,"WATCH","ACTION")))</f>
        <v/>
      </c>
      <c r="K13" s="32" t="n"/>
      <c r="L13" s="32" t="n"/>
    </row>
    <row r="14">
      <c r="B14" s="7" t="n">
        <v>46267</v>
      </c>
      <c r="C14" s="32" t="inlineStr">
        <is>
          <t>A</t>
        </is>
      </c>
      <c r="D14" s="32" t="inlineStr">
        <is>
          <t>Painting</t>
        </is>
      </c>
      <c r="E14" s="32" t="n">
        <v>394</v>
      </c>
      <c r="F14" s="32" t="n">
        <v>373</v>
      </c>
      <c r="G14" s="21">
        <f>IF(OR(E14="",F14=""),"",E14-F14)</f>
        <v/>
      </c>
      <c r="H14" s="19">
        <f>IF(OR(E14="",F14="",E14=0),"",F14/E14)</f>
        <v/>
      </c>
      <c r="I14" s="19">
        <f>IF(D14="","",IFERROR(INDEX(Setup!$D$14:$D$23,MATCH(D14,Setup!$B$14:$B$23,0)),""))</f>
        <v/>
      </c>
      <c r="J14" s="21">
        <f>IF(OR(H14="",I14=""),"",IF(H14&gt;=I14,"OK",IF(H14&gt;=I14-Setup!$D$25,"WATCH","ACTION")))</f>
        <v/>
      </c>
      <c r="K14" s="32" t="inlineStr">
        <is>
          <t>Leak</t>
        </is>
      </c>
      <c r="L14" s="32" t="n"/>
    </row>
    <row r="15">
      <c r="B15" s="7" t="n">
        <v>46267</v>
      </c>
      <c r="C15" s="32" t="inlineStr">
        <is>
          <t>A</t>
        </is>
      </c>
      <c r="D15" s="32" t="inlineStr">
        <is>
          <t>Final Test</t>
        </is>
      </c>
      <c r="E15" s="32" t="n">
        <v>416</v>
      </c>
      <c r="F15" s="32" t="n">
        <v>402</v>
      </c>
      <c r="G15" s="21">
        <f>IF(OR(E15="",F15=""),"",E15-F15)</f>
        <v/>
      </c>
      <c r="H15" s="19">
        <f>IF(OR(E15="",F15="",E15=0),"",F15/E15)</f>
        <v/>
      </c>
      <c r="I15" s="19">
        <f>IF(D15="","",IFERROR(INDEX(Setup!$D$14:$D$23,MATCH(D15,Setup!$B$14:$B$23,0)),""))</f>
        <v/>
      </c>
      <c r="J15" s="21">
        <f>IF(OR(H15="",I15=""),"",IF(H15&gt;=I15,"OK",IF(H15&gt;=I15-Setup!$D$25,"WATCH","ACTION")))</f>
        <v/>
      </c>
      <c r="K15" s="32" t="inlineStr">
        <is>
          <t>Label</t>
        </is>
      </c>
      <c r="L15" s="32" t="n"/>
    </row>
    <row r="16">
      <c r="B16" s="7" t="n">
        <v>46268</v>
      </c>
      <c r="C16" s="32" t="inlineStr">
        <is>
          <t>A</t>
        </is>
      </c>
      <c r="D16" s="32" t="inlineStr">
        <is>
          <t>Pre-assembly</t>
        </is>
      </c>
      <c r="E16" s="32" t="n">
        <v>405</v>
      </c>
      <c r="F16" s="32" t="n">
        <v>397</v>
      </c>
      <c r="G16" s="21">
        <f>IF(OR(E16="",F16=""),"",E16-F16)</f>
        <v/>
      </c>
      <c r="H16" s="19">
        <f>IF(OR(E16="",F16="",E16=0),"",F16/E16)</f>
        <v/>
      </c>
      <c r="I16" s="19">
        <f>IF(D16="","",IFERROR(INDEX(Setup!$D$14:$D$23,MATCH(D16,Setup!$B$14:$B$23,0)),""))</f>
        <v/>
      </c>
      <c r="J16" s="21">
        <f>IF(OR(H16="",I16=""),"",IF(H16&gt;=I16,"OK",IF(H16&gt;=I16-Setup!$D$25,"WATCH","ACTION")))</f>
        <v/>
      </c>
      <c r="K16" s="32" t="n"/>
      <c r="L16" s="32" t="n"/>
    </row>
    <row r="17">
      <c r="B17" s="7" t="n">
        <v>46268</v>
      </c>
      <c r="C17" s="32" t="inlineStr">
        <is>
          <t>A</t>
        </is>
      </c>
      <c r="D17" s="32" t="inlineStr">
        <is>
          <t>Brazing</t>
        </is>
      </c>
      <c r="E17" s="32" t="n">
        <v>415</v>
      </c>
      <c r="F17" s="32" t="n">
        <v>396</v>
      </c>
      <c r="G17" s="21">
        <f>IF(OR(E17="",F17=""),"",E17-F17)</f>
        <v/>
      </c>
      <c r="H17" s="19">
        <f>IF(OR(E17="",F17="",E17=0),"",F17/E17)</f>
        <v/>
      </c>
      <c r="I17" s="19">
        <f>IF(D17="","",IFERROR(INDEX(Setup!$D$14:$D$23,MATCH(D17,Setup!$B$14:$B$23,0)),""))</f>
        <v/>
      </c>
      <c r="J17" s="21">
        <f>IF(OR(H17="",I17=""),"",IF(H17&gt;=I17,"OK",IF(H17&gt;=I17-Setup!$D$25,"WATCH","ACTION")))</f>
        <v/>
      </c>
      <c r="K17" s="32" t="inlineStr">
        <is>
          <t>Scratch</t>
        </is>
      </c>
      <c r="L17" s="32" t="n"/>
    </row>
    <row r="18">
      <c r="B18" s="7" t="n">
        <v>46268</v>
      </c>
      <c r="C18" s="32" t="inlineStr">
        <is>
          <t>A</t>
        </is>
      </c>
      <c r="D18" s="32" t="inlineStr">
        <is>
          <t>Assembly</t>
        </is>
      </c>
      <c r="E18" s="32" t="n">
        <v>398</v>
      </c>
      <c r="F18" s="32" t="n">
        <v>376</v>
      </c>
      <c r="G18" s="21">
        <f>IF(OR(E18="",F18=""),"",E18-F18)</f>
        <v/>
      </c>
      <c r="H18" s="19">
        <f>IF(OR(E18="",F18="",E18=0),"",F18/E18)</f>
        <v/>
      </c>
      <c r="I18" s="19">
        <f>IF(D18="","",IFERROR(INDEX(Setup!$D$14:$D$23,MATCH(D18,Setup!$B$14:$B$23,0)),""))</f>
        <v/>
      </c>
      <c r="J18" s="21">
        <f>IF(OR(H18="",I18=""),"",IF(H18&gt;=I18,"OK",IF(H18&gt;=I18-Setup!$D$25,"WATCH","ACTION")))</f>
        <v/>
      </c>
      <c r="K18" s="32" t="inlineStr">
        <is>
          <t>Label</t>
        </is>
      </c>
      <c r="L18" s="32" t="n"/>
    </row>
    <row r="19">
      <c r="B19" s="7" t="n">
        <v>46268</v>
      </c>
      <c r="C19" s="32" t="inlineStr">
        <is>
          <t>A</t>
        </is>
      </c>
      <c r="D19" s="32" t="inlineStr">
        <is>
          <t>Painting</t>
        </is>
      </c>
      <c r="E19" s="32" t="n">
        <v>399</v>
      </c>
      <c r="F19" s="32" t="n">
        <v>387</v>
      </c>
      <c r="G19" s="21">
        <f>IF(OR(E19="",F19=""),"",E19-F19)</f>
        <v/>
      </c>
      <c r="H19" s="19">
        <f>IF(OR(E19="",F19="",E19=0),"",F19/E19)</f>
        <v/>
      </c>
      <c r="I19" s="19">
        <f>IF(D19="","",IFERROR(INDEX(Setup!$D$14:$D$23,MATCH(D19,Setup!$B$14:$B$23,0)),""))</f>
        <v/>
      </c>
      <c r="J19" s="21">
        <f>IF(OR(H19="",I19=""),"",IF(H19&gt;=I19,"OK",IF(H19&gt;=I19-Setup!$D$25,"WATCH","ACTION")))</f>
        <v/>
      </c>
      <c r="K19" s="32" t="n"/>
      <c r="L19" s="32" t="n"/>
    </row>
    <row r="20">
      <c r="B20" s="7" t="n">
        <v>46268</v>
      </c>
      <c r="C20" s="32" t="inlineStr">
        <is>
          <t>A</t>
        </is>
      </c>
      <c r="D20" s="32" t="inlineStr">
        <is>
          <t>Final Test</t>
        </is>
      </c>
      <c r="E20" s="32" t="n">
        <v>415</v>
      </c>
      <c r="F20" s="32" t="n">
        <v>408</v>
      </c>
      <c r="G20" s="21">
        <f>IF(OR(E20="",F20=""),"",E20-F20)</f>
        <v/>
      </c>
      <c r="H20" s="19">
        <f>IF(OR(E20="",F20="",E20=0),"",F20/E20)</f>
        <v/>
      </c>
      <c r="I20" s="19">
        <f>IF(D20="","",IFERROR(INDEX(Setup!$D$14:$D$23,MATCH(D20,Setup!$B$14:$B$23,0)),""))</f>
        <v/>
      </c>
      <c r="J20" s="21">
        <f>IF(OR(H20="",I20=""),"",IF(H20&gt;=I20,"OK",IF(H20&gt;=I20-Setup!$D$25,"WATCH","ACTION")))</f>
        <v/>
      </c>
      <c r="K20" s="32" t="n"/>
      <c r="L20" s="32" t="n"/>
    </row>
    <row r="21">
      <c r="B21" s="7" t="n">
        <v>46269</v>
      </c>
      <c r="C21" s="32" t="inlineStr">
        <is>
          <t>A</t>
        </is>
      </c>
      <c r="D21" s="32" t="inlineStr">
        <is>
          <t>Pre-assembly</t>
        </is>
      </c>
      <c r="E21" s="32" t="n">
        <v>417</v>
      </c>
      <c r="F21" s="32" t="n">
        <v>401</v>
      </c>
      <c r="G21" s="21">
        <f>IF(OR(E21="",F21=""),"",E21-F21)</f>
        <v/>
      </c>
      <c r="H21" s="19">
        <f>IF(OR(E21="",F21="",E21=0),"",F21/E21)</f>
        <v/>
      </c>
      <c r="I21" s="19">
        <f>IF(D21="","",IFERROR(INDEX(Setup!$D$14:$D$23,MATCH(D21,Setup!$B$14:$B$23,0)),""))</f>
        <v/>
      </c>
      <c r="J21" s="21">
        <f>IF(OR(H21="",I21=""),"",IF(H21&gt;=I21,"OK",IF(H21&gt;=I21-Setup!$D$25,"WATCH","ACTION")))</f>
        <v/>
      </c>
      <c r="K21" s="32" t="inlineStr">
        <is>
          <t>Label</t>
        </is>
      </c>
      <c r="L21" s="32" t="n"/>
    </row>
    <row r="22">
      <c r="B22" s="7" t="n">
        <v>46269</v>
      </c>
      <c r="C22" s="32" t="inlineStr">
        <is>
          <t>A</t>
        </is>
      </c>
      <c r="D22" s="32" t="inlineStr">
        <is>
          <t>Brazing</t>
        </is>
      </c>
      <c r="E22" s="32" t="n">
        <v>420</v>
      </c>
      <c r="F22" s="32" t="n">
        <v>400</v>
      </c>
      <c r="G22" s="21">
        <f>IF(OR(E22="",F22=""),"",E22-F22)</f>
        <v/>
      </c>
      <c r="H22" s="19">
        <f>IF(OR(E22="",F22="",E22=0),"",F22/E22)</f>
        <v/>
      </c>
      <c r="I22" s="19">
        <f>IF(D22="","",IFERROR(INDEX(Setup!$D$14:$D$23,MATCH(D22,Setup!$B$14:$B$23,0)),""))</f>
        <v/>
      </c>
      <c r="J22" s="21">
        <f>IF(OR(H22="",I22=""),"",IF(H22&gt;=I22,"OK",IF(H22&gt;=I22-Setup!$D$25,"WATCH","ACTION")))</f>
        <v/>
      </c>
      <c r="K22" s="32" t="inlineStr">
        <is>
          <t>Leak</t>
        </is>
      </c>
      <c r="L22" s="32" t="n"/>
    </row>
    <row r="23">
      <c r="B23" s="7" t="n">
        <v>46269</v>
      </c>
      <c r="C23" s="32" t="inlineStr">
        <is>
          <t>A</t>
        </is>
      </c>
      <c r="D23" s="32" t="inlineStr">
        <is>
          <t>Assembly</t>
        </is>
      </c>
      <c r="E23" s="32" t="n">
        <v>416</v>
      </c>
      <c r="F23" s="32" t="n">
        <v>402</v>
      </c>
      <c r="G23" s="21">
        <f>IF(OR(E23="",F23=""),"",E23-F23)</f>
        <v/>
      </c>
      <c r="H23" s="19">
        <f>IF(OR(E23="",F23="",E23=0),"",F23/E23)</f>
        <v/>
      </c>
      <c r="I23" s="19">
        <f>IF(D23="","",IFERROR(INDEX(Setup!$D$14:$D$23,MATCH(D23,Setup!$B$14:$B$23,0)),""))</f>
        <v/>
      </c>
      <c r="J23" s="21">
        <f>IF(OR(H23="",I23=""),"",IF(H23&gt;=I23,"OK",IF(H23&gt;=I23-Setup!$D$25,"WATCH","ACTION")))</f>
        <v/>
      </c>
      <c r="K23" s="32" t="inlineStr">
        <is>
          <t>Leak</t>
        </is>
      </c>
      <c r="L23" s="32" t="n"/>
    </row>
    <row r="24">
      <c r="B24" s="7" t="n">
        <v>46269</v>
      </c>
      <c r="C24" s="32" t="inlineStr">
        <is>
          <t>A</t>
        </is>
      </c>
      <c r="D24" s="32" t="inlineStr">
        <is>
          <t>Painting</t>
        </is>
      </c>
      <c r="E24" s="32" t="n">
        <v>419</v>
      </c>
      <c r="F24" s="32" t="n">
        <v>405</v>
      </c>
      <c r="G24" s="21">
        <f>IF(OR(E24="",F24=""),"",E24-F24)</f>
        <v/>
      </c>
      <c r="H24" s="19">
        <f>IF(OR(E24="",F24="",E24=0),"",F24/E24)</f>
        <v/>
      </c>
      <c r="I24" s="19">
        <f>IF(D24="","",IFERROR(INDEX(Setup!$D$14:$D$23,MATCH(D24,Setup!$B$14:$B$23,0)),""))</f>
        <v/>
      </c>
      <c r="J24" s="21">
        <f>IF(OR(H24="",I24=""),"",IF(H24&gt;=I24,"OK",IF(H24&gt;=I24-Setup!$D$25,"WATCH","ACTION")))</f>
        <v/>
      </c>
      <c r="K24" s="32" t="inlineStr">
        <is>
          <t>Torque NOK</t>
        </is>
      </c>
      <c r="L24" s="32" t="n"/>
    </row>
    <row r="25">
      <c r="B25" s="7" t="n">
        <v>46269</v>
      </c>
      <c r="C25" s="32" t="inlineStr">
        <is>
          <t>A</t>
        </is>
      </c>
      <c r="D25" s="32" t="inlineStr">
        <is>
          <t>Final Test</t>
        </is>
      </c>
      <c r="E25" s="32" t="n">
        <v>400</v>
      </c>
      <c r="F25" s="32" t="n">
        <v>398</v>
      </c>
      <c r="G25" s="21">
        <f>IF(OR(E25="",F25=""),"",E25-F25)</f>
        <v/>
      </c>
      <c r="H25" s="19">
        <f>IF(OR(E25="",F25="",E25=0),"",F25/E25)</f>
        <v/>
      </c>
      <c r="I25" s="19">
        <f>IF(D25="","",IFERROR(INDEX(Setup!$D$14:$D$23,MATCH(D25,Setup!$B$14:$B$23,0)),""))</f>
        <v/>
      </c>
      <c r="J25" s="21">
        <f>IF(OR(H25="",I25=""),"",IF(H25&gt;=I25,"OK",IF(H25&gt;=I25-Setup!$D$25,"WATCH","ACTION")))</f>
        <v/>
      </c>
      <c r="K25" s="32" t="n"/>
      <c r="L25" s="32" t="n"/>
    </row>
    <row r="26">
      <c r="B26" s="7" t="n">
        <v>46270</v>
      </c>
      <c r="C26" s="32" t="inlineStr">
        <is>
          <t>A</t>
        </is>
      </c>
      <c r="D26" s="32" t="inlineStr">
        <is>
          <t>Pre-assembly</t>
        </is>
      </c>
      <c r="E26" s="32" t="n">
        <v>409</v>
      </c>
      <c r="F26" s="32" t="n">
        <v>391</v>
      </c>
      <c r="G26" s="21">
        <f>IF(OR(E26="",F26=""),"",E26-F26)</f>
        <v/>
      </c>
      <c r="H26" s="19">
        <f>IF(OR(E26="",F26="",E26=0),"",F26/E26)</f>
        <v/>
      </c>
      <c r="I26" s="19">
        <f>IF(D26="","",IFERROR(INDEX(Setup!$D$14:$D$23,MATCH(D26,Setup!$B$14:$B$23,0)),""))</f>
        <v/>
      </c>
      <c r="J26" s="21">
        <f>IF(OR(H26="",I26=""),"",IF(H26&gt;=I26,"OK",IF(H26&gt;=I26-Setup!$D$25,"WATCH","ACTION")))</f>
        <v/>
      </c>
      <c r="K26" s="32" t="inlineStr">
        <is>
          <t>Missing part</t>
        </is>
      </c>
      <c r="L26" s="32" t="n"/>
    </row>
    <row r="27">
      <c r="B27" s="7" t="n">
        <v>46270</v>
      </c>
      <c r="C27" s="32" t="inlineStr">
        <is>
          <t>A</t>
        </is>
      </c>
      <c r="D27" s="32" t="inlineStr">
        <is>
          <t>Brazing</t>
        </is>
      </c>
      <c r="E27" s="32" t="n">
        <v>395</v>
      </c>
      <c r="F27" s="32" t="n">
        <v>372</v>
      </c>
      <c r="G27" s="21">
        <f>IF(OR(E27="",F27=""),"",E27-F27)</f>
        <v/>
      </c>
      <c r="H27" s="19">
        <f>IF(OR(E27="",F27="",E27=0),"",F27/E27)</f>
        <v/>
      </c>
      <c r="I27" s="19">
        <f>IF(D27="","",IFERROR(INDEX(Setup!$D$14:$D$23,MATCH(D27,Setup!$B$14:$B$23,0)),""))</f>
        <v/>
      </c>
      <c r="J27" s="21">
        <f>IF(OR(H27="",I27=""),"",IF(H27&gt;=I27,"OK",IF(H27&gt;=I27-Setup!$D$25,"WATCH","ACTION")))</f>
        <v/>
      </c>
      <c r="K27" s="32" t="inlineStr">
        <is>
          <t>Scratch</t>
        </is>
      </c>
      <c r="L27" s="32" t="n"/>
    </row>
    <row r="28">
      <c r="B28" s="7" t="n">
        <v>46270</v>
      </c>
      <c r="C28" s="32" t="inlineStr">
        <is>
          <t>A</t>
        </is>
      </c>
      <c r="D28" s="32" t="inlineStr">
        <is>
          <t>Assembly</t>
        </is>
      </c>
      <c r="E28" s="32" t="n">
        <v>395</v>
      </c>
      <c r="F28" s="32" t="n">
        <v>384</v>
      </c>
      <c r="G28" s="21">
        <f>IF(OR(E28="",F28=""),"",E28-F28)</f>
        <v/>
      </c>
      <c r="H28" s="19">
        <f>IF(OR(E28="",F28="",E28=0),"",F28/E28)</f>
        <v/>
      </c>
      <c r="I28" s="19">
        <f>IF(D28="","",IFERROR(INDEX(Setup!$D$14:$D$23,MATCH(D28,Setup!$B$14:$B$23,0)),""))</f>
        <v/>
      </c>
      <c r="J28" s="21">
        <f>IF(OR(H28="",I28=""),"",IF(H28&gt;=I28,"OK",IF(H28&gt;=I28-Setup!$D$25,"WATCH","ACTION")))</f>
        <v/>
      </c>
      <c r="K28" s="32" t="n"/>
      <c r="L28" s="32" t="n"/>
    </row>
    <row r="29">
      <c r="B29" s="7" t="n">
        <v>46270</v>
      </c>
      <c r="C29" s="32" t="inlineStr">
        <is>
          <t>A</t>
        </is>
      </c>
      <c r="D29" s="32" t="inlineStr">
        <is>
          <t>Painting</t>
        </is>
      </c>
      <c r="E29" s="32" t="n">
        <v>411</v>
      </c>
      <c r="F29" s="32" t="n">
        <v>397</v>
      </c>
      <c r="G29" s="21">
        <f>IF(OR(E29="",F29=""),"",E29-F29)</f>
        <v/>
      </c>
      <c r="H29" s="19">
        <f>IF(OR(E29="",F29="",E29=0),"",F29/E29)</f>
        <v/>
      </c>
      <c r="I29" s="19">
        <f>IF(D29="","",IFERROR(INDEX(Setup!$D$14:$D$23,MATCH(D29,Setup!$B$14:$B$23,0)),""))</f>
        <v/>
      </c>
      <c r="J29" s="21">
        <f>IF(OR(H29="",I29=""),"",IF(H29&gt;=I29,"OK",IF(H29&gt;=I29-Setup!$D$25,"WATCH","ACTION")))</f>
        <v/>
      </c>
      <c r="K29" s="32" t="inlineStr">
        <is>
          <t>Missing part</t>
        </is>
      </c>
      <c r="L29" s="32" t="n"/>
    </row>
    <row r="30">
      <c r="B30" s="7" t="n">
        <v>46270</v>
      </c>
      <c r="C30" s="32" t="inlineStr">
        <is>
          <t>A</t>
        </is>
      </c>
      <c r="D30" s="32" t="inlineStr">
        <is>
          <t>Final Test</t>
        </is>
      </c>
      <c r="E30" s="32" t="n">
        <v>408</v>
      </c>
      <c r="F30" s="32" t="n">
        <v>396</v>
      </c>
      <c r="G30" s="21">
        <f>IF(OR(E30="",F30=""),"",E30-F30)</f>
        <v/>
      </c>
      <c r="H30" s="19">
        <f>IF(OR(E30="",F30="",E30=0),"",F30/E30)</f>
        <v/>
      </c>
      <c r="I30" s="19">
        <f>IF(D30="","",IFERROR(INDEX(Setup!$D$14:$D$23,MATCH(D30,Setup!$B$14:$B$23,0)),""))</f>
        <v/>
      </c>
      <c r="J30" s="21">
        <f>IF(OR(H30="",I30=""),"",IF(H30&gt;=I30,"OK",IF(H30&gt;=I30-Setup!$D$25,"WATCH","ACTION")))</f>
        <v/>
      </c>
      <c r="K30" s="32" t="n"/>
      <c r="L30" s="32" t="n"/>
    </row>
    <row r="31">
      <c r="B31" s="7" t="n">
        <v>46271</v>
      </c>
      <c r="C31" s="32" t="inlineStr">
        <is>
          <t>A</t>
        </is>
      </c>
      <c r="D31" s="32" t="inlineStr">
        <is>
          <t>Pre-assembly</t>
        </is>
      </c>
      <c r="E31" s="32" t="n">
        <v>387</v>
      </c>
      <c r="F31" s="32" t="n">
        <v>385</v>
      </c>
      <c r="G31" s="21">
        <f>IF(OR(E31="",F31=""),"",E31-F31)</f>
        <v/>
      </c>
      <c r="H31" s="19">
        <f>IF(OR(E31="",F31="",E31=0),"",F31/E31)</f>
        <v/>
      </c>
      <c r="I31" s="19">
        <f>IF(D31="","",IFERROR(INDEX(Setup!$D$14:$D$23,MATCH(D31,Setup!$B$14:$B$23,0)),""))</f>
        <v/>
      </c>
      <c r="J31" s="21">
        <f>IF(OR(H31="",I31=""),"",IF(H31&gt;=I31,"OK",IF(H31&gt;=I31-Setup!$D$25,"WATCH","ACTION")))</f>
        <v/>
      </c>
      <c r="K31" s="32" t="n"/>
      <c r="L31" s="32" t="n"/>
    </row>
    <row r="32">
      <c r="B32" s="7" t="n">
        <v>46271</v>
      </c>
      <c r="C32" s="32" t="inlineStr">
        <is>
          <t>A</t>
        </is>
      </c>
      <c r="D32" s="32" t="inlineStr">
        <is>
          <t>Brazing</t>
        </is>
      </c>
      <c r="E32" s="32" t="n">
        <v>412</v>
      </c>
      <c r="F32" s="32" t="n">
        <v>382</v>
      </c>
      <c r="G32" s="21">
        <f>IF(OR(E32="",F32=""),"",E32-F32)</f>
        <v/>
      </c>
      <c r="H32" s="19">
        <f>IF(OR(E32="",F32="",E32=0),"",F32/E32)</f>
        <v/>
      </c>
      <c r="I32" s="19">
        <f>IF(D32="","",IFERROR(INDEX(Setup!$D$14:$D$23,MATCH(D32,Setup!$B$14:$B$23,0)),""))</f>
        <v/>
      </c>
      <c r="J32" s="21">
        <f>IF(OR(H32="",I32=""),"",IF(H32&gt;=I32,"OK",IF(H32&gt;=I32-Setup!$D$25,"WATCH","ACTION")))</f>
        <v/>
      </c>
      <c r="K32" s="32" t="inlineStr">
        <is>
          <t>Scratch</t>
        </is>
      </c>
      <c r="L32" s="32" t="n"/>
    </row>
    <row r="33">
      <c r="B33" s="7" t="n">
        <v>46271</v>
      </c>
      <c r="C33" s="32" t="inlineStr">
        <is>
          <t>A</t>
        </is>
      </c>
      <c r="D33" s="32" t="inlineStr">
        <is>
          <t>Assembly</t>
        </is>
      </c>
      <c r="E33" s="32" t="n">
        <v>411</v>
      </c>
      <c r="F33" s="32" t="n">
        <v>400</v>
      </c>
      <c r="G33" s="21">
        <f>IF(OR(E33="",F33=""),"",E33-F33)</f>
        <v/>
      </c>
      <c r="H33" s="19">
        <f>IF(OR(E33="",F33="",E33=0),"",F33/E33)</f>
        <v/>
      </c>
      <c r="I33" s="19">
        <f>IF(D33="","",IFERROR(INDEX(Setup!$D$14:$D$23,MATCH(D33,Setup!$B$14:$B$23,0)),""))</f>
        <v/>
      </c>
      <c r="J33" s="21">
        <f>IF(OR(H33="",I33=""),"",IF(H33&gt;=I33,"OK",IF(H33&gt;=I33-Setup!$D$25,"WATCH","ACTION")))</f>
        <v/>
      </c>
      <c r="K33" s="32" t="n"/>
      <c r="L33" s="32" t="n"/>
    </row>
    <row r="34">
      <c r="B34" s="7" t="n">
        <v>46271</v>
      </c>
      <c r="C34" s="32" t="inlineStr">
        <is>
          <t>A</t>
        </is>
      </c>
      <c r="D34" s="32" t="inlineStr">
        <is>
          <t>Painting</t>
        </is>
      </c>
      <c r="E34" s="32" t="n">
        <v>406</v>
      </c>
      <c r="F34" s="32" t="n">
        <v>399</v>
      </c>
      <c r="G34" s="21">
        <f>IF(OR(E34="",F34=""),"",E34-F34)</f>
        <v/>
      </c>
      <c r="H34" s="19">
        <f>IF(OR(E34="",F34="",E34=0),"",F34/E34)</f>
        <v/>
      </c>
      <c r="I34" s="19">
        <f>IF(D34="","",IFERROR(INDEX(Setup!$D$14:$D$23,MATCH(D34,Setup!$B$14:$B$23,0)),""))</f>
        <v/>
      </c>
      <c r="J34" s="21">
        <f>IF(OR(H34="",I34=""),"",IF(H34&gt;=I34,"OK",IF(H34&gt;=I34-Setup!$D$25,"WATCH","ACTION")))</f>
        <v/>
      </c>
      <c r="K34" s="32" t="n"/>
      <c r="L34" s="32" t="n"/>
    </row>
    <row r="35">
      <c r="B35" s="7" t="n">
        <v>46271</v>
      </c>
      <c r="C35" s="32" t="inlineStr">
        <is>
          <t>A</t>
        </is>
      </c>
      <c r="D35" s="32" t="inlineStr">
        <is>
          <t>Final Test</t>
        </is>
      </c>
      <c r="E35" s="32" t="n">
        <v>415</v>
      </c>
      <c r="F35" s="32" t="n">
        <v>409</v>
      </c>
      <c r="G35" s="21">
        <f>IF(OR(E35="",F35=""),"",E35-F35)</f>
        <v/>
      </c>
      <c r="H35" s="19">
        <f>IF(OR(E35="",F35="",E35=0),"",F35/E35)</f>
        <v/>
      </c>
      <c r="I35" s="19">
        <f>IF(D35="","",IFERROR(INDEX(Setup!$D$14:$D$23,MATCH(D35,Setup!$B$14:$B$23,0)),""))</f>
        <v/>
      </c>
      <c r="J35" s="21">
        <f>IF(OR(H35="",I35=""),"",IF(H35&gt;=I35,"OK",IF(H35&gt;=I35-Setup!$D$25,"WATCH","ACTION")))</f>
        <v/>
      </c>
      <c r="K35" s="32" t="n"/>
      <c r="L35" s="32" t="n"/>
    </row>
    <row r="36">
      <c r="B36" s="7" t="n">
        <v>46272</v>
      </c>
      <c r="C36" s="32" t="inlineStr">
        <is>
          <t>A</t>
        </is>
      </c>
      <c r="D36" s="32" t="inlineStr">
        <is>
          <t>Pre-assembly</t>
        </is>
      </c>
      <c r="E36" s="32" t="n">
        <v>416</v>
      </c>
      <c r="F36" s="32" t="n">
        <v>406</v>
      </c>
      <c r="G36" s="21">
        <f>IF(OR(E36="",F36=""),"",E36-F36)</f>
        <v/>
      </c>
      <c r="H36" s="19">
        <f>IF(OR(E36="",F36="",E36=0),"",F36/E36)</f>
        <v/>
      </c>
      <c r="I36" s="19">
        <f>IF(D36="","",IFERROR(INDEX(Setup!$D$14:$D$23,MATCH(D36,Setup!$B$14:$B$23,0)),""))</f>
        <v/>
      </c>
      <c r="J36" s="21">
        <f>IF(OR(H36="",I36=""),"",IF(H36&gt;=I36,"OK",IF(H36&gt;=I36-Setup!$D$25,"WATCH","ACTION")))</f>
        <v/>
      </c>
      <c r="K36" s="32" t="n"/>
      <c r="L36" s="32" t="n"/>
    </row>
    <row r="37">
      <c r="B37" s="7" t="n">
        <v>46272</v>
      </c>
      <c r="C37" s="32" t="inlineStr">
        <is>
          <t>A</t>
        </is>
      </c>
      <c r="D37" s="32" t="inlineStr">
        <is>
          <t>Brazing</t>
        </is>
      </c>
      <c r="E37" s="32" t="n">
        <v>401</v>
      </c>
      <c r="F37" s="32" t="n">
        <v>370</v>
      </c>
      <c r="G37" s="21">
        <f>IF(OR(E37="",F37=""),"",E37-F37)</f>
        <v/>
      </c>
      <c r="H37" s="19">
        <f>IF(OR(E37="",F37="",E37=0),"",F37/E37)</f>
        <v/>
      </c>
      <c r="I37" s="19">
        <f>IF(D37="","",IFERROR(INDEX(Setup!$D$14:$D$23,MATCH(D37,Setup!$B$14:$B$23,0)),""))</f>
        <v/>
      </c>
      <c r="J37" s="21">
        <f>IF(OR(H37="",I37=""),"",IF(H37&gt;=I37,"OK",IF(H37&gt;=I37-Setup!$D$25,"WATCH","ACTION")))</f>
        <v/>
      </c>
      <c r="K37" s="32" t="inlineStr">
        <is>
          <t>Missing part</t>
        </is>
      </c>
      <c r="L37" s="32" t="n"/>
    </row>
    <row r="38">
      <c r="B38" s="7" t="n">
        <v>46272</v>
      </c>
      <c r="C38" s="32" t="inlineStr">
        <is>
          <t>A</t>
        </is>
      </c>
      <c r="D38" s="32" t="inlineStr">
        <is>
          <t>Assembly</t>
        </is>
      </c>
      <c r="E38" s="32" t="n">
        <v>418</v>
      </c>
      <c r="F38" s="32" t="n">
        <v>390</v>
      </c>
      <c r="G38" s="21">
        <f>IF(OR(E38="",F38=""),"",E38-F38)</f>
        <v/>
      </c>
      <c r="H38" s="19">
        <f>IF(OR(E38="",F38="",E38=0),"",F38/E38)</f>
        <v/>
      </c>
      <c r="I38" s="19">
        <f>IF(D38="","",IFERROR(INDEX(Setup!$D$14:$D$23,MATCH(D38,Setup!$B$14:$B$23,0)),""))</f>
        <v/>
      </c>
      <c r="J38" s="21">
        <f>IF(OR(H38="",I38=""),"",IF(H38&gt;=I38,"OK",IF(H38&gt;=I38-Setup!$D$25,"WATCH","ACTION")))</f>
        <v/>
      </c>
      <c r="K38" s="32" t="inlineStr">
        <is>
          <t>Leak</t>
        </is>
      </c>
      <c r="L38" s="32" t="n"/>
    </row>
    <row r="39">
      <c r="B39" s="7" t="n">
        <v>46272</v>
      </c>
      <c r="C39" s="32" t="inlineStr">
        <is>
          <t>A</t>
        </is>
      </c>
      <c r="D39" s="32" t="inlineStr">
        <is>
          <t>Painting</t>
        </is>
      </c>
      <c r="E39" s="32" t="n">
        <v>385</v>
      </c>
      <c r="F39" s="32" t="n">
        <v>370</v>
      </c>
      <c r="G39" s="21">
        <f>IF(OR(E39="",F39=""),"",E39-F39)</f>
        <v/>
      </c>
      <c r="H39" s="19">
        <f>IF(OR(E39="",F39="",E39=0),"",F39/E39)</f>
        <v/>
      </c>
      <c r="I39" s="19">
        <f>IF(D39="","",IFERROR(INDEX(Setup!$D$14:$D$23,MATCH(D39,Setup!$B$14:$B$23,0)),""))</f>
        <v/>
      </c>
      <c r="J39" s="21">
        <f>IF(OR(H39="",I39=""),"",IF(H39&gt;=I39,"OK",IF(H39&gt;=I39-Setup!$D$25,"WATCH","ACTION")))</f>
        <v/>
      </c>
      <c r="K39" s="32" t="inlineStr">
        <is>
          <t>Missing part</t>
        </is>
      </c>
      <c r="L39" s="32" t="n"/>
    </row>
    <row r="40">
      <c r="B40" s="7" t="n">
        <v>46272</v>
      </c>
      <c r="C40" s="32" t="inlineStr">
        <is>
          <t>A</t>
        </is>
      </c>
      <c r="D40" s="32" t="inlineStr">
        <is>
          <t>Final Test</t>
        </is>
      </c>
      <c r="E40" s="32" t="n">
        <v>410</v>
      </c>
      <c r="F40" s="32" t="n">
        <v>401</v>
      </c>
      <c r="G40" s="21">
        <f>IF(OR(E40="",F40=""),"",E40-F40)</f>
        <v/>
      </c>
      <c r="H40" s="19">
        <f>IF(OR(E40="",F40="",E40=0),"",F40/E40)</f>
        <v/>
      </c>
      <c r="I40" s="19">
        <f>IF(D40="","",IFERROR(INDEX(Setup!$D$14:$D$23,MATCH(D40,Setup!$B$14:$B$23,0)),""))</f>
        <v/>
      </c>
      <c r="J40" s="21">
        <f>IF(OR(H40="",I40=""),"",IF(H40&gt;=I40,"OK",IF(H40&gt;=I40-Setup!$D$25,"WATCH","ACTION")))</f>
        <v/>
      </c>
      <c r="K40" s="32" t="n"/>
      <c r="L40" s="32" t="n"/>
    </row>
    <row r="41">
      <c r="B41" s="7" t="n">
        <v>46273</v>
      </c>
      <c r="C41" s="32" t="inlineStr">
        <is>
          <t>A</t>
        </is>
      </c>
      <c r="D41" s="32" t="inlineStr">
        <is>
          <t>Pre-assembly</t>
        </is>
      </c>
      <c r="E41" s="32" t="n">
        <v>399</v>
      </c>
      <c r="F41" s="32" t="n">
        <v>385</v>
      </c>
      <c r="G41" s="21">
        <f>IF(OR(E41="",F41=""),"",E41-F41)</f>
        <v/>
      </c>
      <c r="H41" s="19">
        <f>IF(OR(E41="",F41="",E41=0),"",F41/E41)</f>
        <v/>
      </c>
      <c r="I41" s="19">
        <f>IF(D41="","",IFERROR(INDEX(Setup!$D$14:$D$23,MATCH(D41,Setup!$B$14:$B$23,0)),""))</f>
        <v/>
      </c>
      <c r="J41" s="21">
        <f>IF(OR(H41="",I41=""),"",IF(H41&gt;=I41,"OK",IF(H41&gt;=I41-Setup!$D$25,"WATCH","ACTION")))</f>
        <v/>
      </c>
      <c r="K41" s="32" t="inlineStr">
        <is>
          <t>Label</t>
        </is>
      </c>
      <c r="L41" s="32" t="n"/>
    </row>
    <row r="42">
      <c r="B42" s="7" t="n">
        <v>46273</v>
      </c>
      <c r="C42" s="32" t="inlineStr">
        <is>
          <t>A</t>
        </is>
      </c>
      <c r="D42" s="32" t="inlineStr">
        <is>
          <t>Brazing</t>
        </is>
      </c>
      <c r="E42" s="32" t="n">
        <v>408</v>
      </c>
      <c r="F42" s="32" t="n">
        <v>386</v>
      </c>
      <c r="G42" s="21">
        <f>IF(OR(E42="",F42=""),"",E42-F42)</f>
        <v/>
      </c>
      <c r="H42" s="19">
        <f>IF(OR(E42="",F42="",E42=0),"",F42/E42)</f>
        <v/>
      </c>
      <c r="I42" s="19">
        <f>IF(D42="","",IFERROR(INDEX(Setup!$D$14:$D$23,MATCH(D42,Setup!$B$14:$B$23,0)),""))</f>
        <v/>
      </c>
      <c r="J42" s="21">
        <f>IF(OR(H42="",I42=""),"",IF(H42&gt;=I42,"OK",IF(H42&gt;=I42-Setup!$D$25,"WATCH","ACTION")))</f>
        <v/>
      </c>
      <c r="K42" s="32" t="inlineStr">
        <is>
          <t>Missing part</t>
        </is>
      </c>
      <c r="L42" s="32" t="n"/>
    </row>
    <row r="43">
      <c r="B43" s="7" t="n">
        <v>46273</v>
      </c>
      <c r="C43" s="32" t="inlineStr">
        <is>
          <t>A</t>
        </is>
      </c>
      <c r="D43" s="32" t="inlineStr">
        <is>
          <t>Assembly</t>
        </is>
      </c>
      <c r="E43" s="32" t="n">
        <v>381</v>
      </c>
      <c r="F43" s="32" t="n">
        <v>371</v>
      </c>
      <c r="G43" s="21">
        <f>IF(OR(E43="",F43=""),"",E43-F43)</f>
        <v/>
      </c>
      <c r="H43" s="19">
        <f>IF(OR(E43="",F43="",E43=0),"",F43/E43)</f>
        <v/>
      </c>
      <c r="I43" s="19">
        <f>IF(D43="","",IFERROR(INDEX(Setup!$D$14:$D$23,MATCH(D43,Setup!$B$14:$B$23,0)),""))</f>
        <v/>
      </c>
      <c r="J43" s="21">
        <f>IF(OR(H43="",I43=""),"",IF(H43&gt;=I43,"OK",IF(H43&gt;=I43-Setup!$D$25,"WATCH","ACTION")))</f>
        <v/>
      </c>
      <c r="K43" s="32" t="n"/>
      <c r="L43" s="32" t="n"/>
    </row>
    <row r="44">
      <c r="B44" s="7" t="n">
        <v>46273</v>
      </c>
      <c r="C44" s="32" t="inlineStr">
        <is>
          <t>A</t>
        </is>
      </c>
      <c r="D44" s="32" t="inlineStr">
        <is>
          <t>Painting</t>
        </is>
      </c>
      <c r="E44" s="32" t="n">
        <v>409</v>
      </c>
      <c r="F44" s="32" t="n">
        <v>387</v>
      </c>
      <c r="G44" s="21">
        <f>IF(OR(E44="",F44=""),"",E44-F44)</f>
        <v/>
      </c>
      <c r="H44" s="19">
        <f>IF(OR(E44="",F44="",E44=0),"",F44/E44)</f>
        <v/>
      </c>
      <c r="I44" s="19">
        <f>IF(D44="","",IFERROR(INDEX(Setup!$D$14:$D$23,MATCH(D44,Setup!$B$14:$B$23,0)),""))</f>
        <v/>
      </c>
      <c r="J44" s="21">
        <f>IF(OR(H44="",I44=""),"",IF(H44&gt;=I44,"OK",IF(H44&gt;=I44-Setup!$D$25,"WATCH","ACTION")))</f>
        <v/>
      </c>
      <c r="K44" s="32" t="inlineStr">
        <is>
          <t>Torque NOK</t>
        </is>
      </c>
      <c r="L44" s="32" t="n"/>
    </row>
    <row r="45">
      <c r="B45" s="7" t="n">
        <v>46273</v>
      </c>
      <c r="C45" s="32" t="inlineStr">
        <is>
          <t>A</t>
        </is>
      </c>
      <c r="D45" s="32" t="inlineStr">
        <is>
          <t>Final Test</t>
        </is>
      </c>
      <c r="E45" s="32" t="n">
        <v>383</v>
      </c>
      <c r="F45" s="32" t="n">
        <v>381</v>
      </c>
      <c r="G45" s="21">
        <f>IF(OR(E45="",F45=""),"",E45-F45)</f>
        <v/>
      </c>
      <c r="H45" s="19">
        <f>IF(OR(E45="",F45="",E45=0),"",F45/E45)</f>
        <v/>
      </c>
      <c r="I45" s="19">
        <f>IF(D45="","",IFERROR(INDEX(Setup!$D$14:$D$23,MATCH(D45,Setup!$B$14:$B$23,0)),""))</f>
        <v/>
      </c>
      <c r="J45" s="21">
        <f>IF(OR(H45="",I45=""),"",IF(H45&gt;=I45,"OK",IF(H45&gt;=I45-Setup!$D$25,"WATCH","ACTION")))</f>
        <v/>
      </c>
      <c r="K45" s="32" t="n"/>
      <c r="L45" s="32" t="n"/>
    </row>
    <row r="46">
      <c r="B46" s="7" t="n">
        <v>46274</v>
      </c>
      <c r="C46" s="32" t="inlineStr">
        <is>
          <t>A</t>
        </is>
      </c>
      <c r="D46" s="32" t="inlineStr">
        <is>
          <t>Pre-assembly</t>
        </is>
      </c>
      <c r="E46" s="32" t="n">
        <v>393</v>
      </c>
      <c r="F46" s="32" t="n">
        <v>382</v>
      </c>
      <c r="G46" s="21">
        <f>IF(OR(E46="",F46=""),"",E46-F46)</f>
        <v/>
      </c>
      <c r="H46" s="19">
        <f>IF(OR(E46="",F46="",E46=0),"",F46/E46)</f>
        <v/>
      </c>
      <c r="I46" s="19">
        <f>IF(D46="","",IFERROR(INDEX(Setup!$D$14:$D$23,MATCH(D46,Setup!$B$14:$B$23,0)),""))</f>
        <v/>
      </c>
      <c r="J46" s="21">
        <f>IF(OR(H46="",I46=""),"",IF(H46&gt;=I46,"OK",IF(H46&gt;=I46-Setup!$D$25,"WATCH","ACTION")))</f>
        <v/>
      </c>
      <c r="K46" s="32" t="n"/>
      <c r="L46" s="32" t="n"/>
    </row>
    <row r="47">
      <c r="B47" s="7" t="n">
        <v>46274</v>
      </c>
      <c r="C47" s="32" t="inlineStr">
        <is>
          <t>A</t>
        </is>
      </c>
      <c r="D47" s="32" t="inlineStr">
        <is>
          <t>Brazing</t>
        </is>
      </c>
      <c r="E47" s="32" t="n">
        <v>395</v>
      </c>
      <c r="F47" s="32" t="n">
        <v>372</v>
      </c>
      <c r="G47" s="21">
        <f>IF(OR(E47="",F47=""),"",E47-F47)</f>
        <v/>
      </c>
      <c r="H47" s="19">
        <f>IF(OR(E47="",F47="",E47=0),"",F47/E47)</f>
        <v/>
      </c>
      <c r="I47" s="19">
        <f>IF(D47="","",IFERROR(INDEX(Setup!$D$14:$D$23,MATCH(D47,Setup!$B$14:$B$23,0)),""))</f>
        <v/>
      </c>
      <c r="J47" s="21">
        <f>IF(OR(H47="",I47=""),"",IF(H47&gt;=I47,"OK",IF(H47&gt;=I47-Setup!$D$25,"WATCH","ACTION")))</f>
        <v/>
      </c>
      <c r="K47" s="32" t="inlineStr">
        <is>
          <t>Torque NOK</t>
        </is>
      </c>
      <c r="L47" s="32" t="n"/>
    </row>
    <row r="48">
      <c r="B48" s="7" t="n">
        <v>46274</v>
      </c>
      <c r="C48" s="32" t="inlineStr">
        <is>
          <t>A</t>
        </is>
      </c>
      <c r="D48" s="32" t="inlineStr">
        <is>
          <t>Assembly</t>
        </is>
      </c>
      <c r="E48" s="32" t="n">
        <v>405</v>
      </c>
      <c r="F48" s="32" t="n">
        <v>395</v>
      </c>
      <c r="G48" s="21">
        <f>IF(OR(E48="",F48=""),"",E48-F48)</f>
        <v/>
      </c>
      <c r="H48" s="19">
        <f>IF(OR(E48="",F48="",E48=0),"",F48/E48)</f>
        <v/>
      </c>
      <c r="I48" s="19">
        <f>IF(D48="","",IFERROR(INDEX(Setup!$D$14:$D$23,MATCH(D48,Setup!$B$14:$B$23,0)),""))</f>
        <v/>
      </c>
      <c r="J48" s="21">
        <f>IF(OR(H48="",I48=""),"",IF(H48&gt;=I48,"OK",IF(H48&gt;=I48-Setup!$D$25,"WATCH","ACTION")))</f>
        <v/>
      </c>
      <c r="K48" s="32" t="n"/>
      <c r="L48" s="32" t="n"/>
    </row>
    <row r="49">
      <c r="B49" s="7" t="n">
        <v>46274</v>
      </c>
      <c r="C49" s="32" t="inlineStr">
        <is>
          <t>A</t>
        </is>
      </c>
      <c r="D49" s="32" t="inlineStr">
        <is>
          <t>Painting</t>
        </is>
      </c>
      <c r="E49" s="32" t="n">
        <v>390</v>
      </c>
      <c r="F49" s="32" t="n">
        <v>371</v>
      </c>
      <c r="G49" s="21">
        <f>IF(OR(E49="",F49=""),"",E49-F49)</f>
        <v/>
      </c>
      <c r="H49" s="19">
        <f>IF(OR(E49="",F49="",E49=0),"",F49/E49)</f>
        <v/>
      </c>
      <c r="I49" s="19">
        <f>IF(D49="","",IFERROR(INDEX(Setup!$D$14:$D$23,MATCH(D49,Setup!$B$14:$B$23,0)),""))</f>
        <v/>
      </c>
      <c r="J49" s="21">
        <f>IF(OR(H49="",I49=""),"",IF(H49&gt;=I49,"OK",IF(H49&gt;=I49-Setup!$D$25,"WATCH","ACTION")))</f>
        <v/>
      </c>
      <c r="K49" s="32" t="inlineStr">
        <is>
          <t>Torque NOK</t>
        </is>
      </c>
      <c r="L49" s="32" t="n"/>
    </row>
    <row r="50">
      <c r="B50" s="7" t="n">
        <v>46274</v>
      </c>
      <c r="C50" s="32" t="inlineStr">
        <is>
          <t>A</t>
        </is>
      </c>
      <c r="D50" s="32" t="inlineStr">
        <is>
          <t>Final Test</t>
        </is>
      </c>
      <c r="E50" s="32" t="n">
        <v>405</v>
      </c>
      <c r="F50" s="32" t="n">
        <v>385</v>
      </c>
      <c r="G50" s="21">
        <f>IF(OR(E50="",F50=""),"",E50-F50)</f>
        <v/>
      </c>
      <c r="H50" s="19">
        <f>IF(OR(E50="",F50="",E50=0),"",F50/E50)</f>
        <v/>
      </c>
      <c r="I50" s="19">
        <f>IF(D50="","",IFERROR(INDEX(Setup!$D$14:$D$23,MATCH(D50,Setup!$B$14:$B$23,0)),""))</f>
        <v/>
      </c>
      <c r="J50" s="21">
        <f>IF(OR(H50="",I50=""),"",IF(H50&gt;=I50,"OK",IF(H50&gt;=I50-Setup!$D$25,"WATCH","ACTION")))</f>
        <v/>
      </c>
      <c r="K50" s="32" t="inlineStr">
        <is>
          <t>Torque NOK</t>
        </is>
      </c>
      <c r="L50" s="32" t="n"/>
    </row>
    <row r="51">
      <c r="B51" s="7" t="n">
        <v>46275</v>
      </c>
      <c r="C51" s="32" t="inlineStr">
        <is>
          <t>A</t>
        </is>
      </c>
      <c r="D51" s="32" t="inlineStr">
        <is>
          <t>Pre-assembly</t>
        </is>
      </c>
      <c r="E51" s="32" t="n">
        <v>415</v>
      </c>
      <c r="F51" s="32" t="n">
        <v>399</v>
      </c>
      <c r="G51" s="21">
        <f>IF(OR(E51="",F51=""),"",E51-F51)</f>
        <v/>
      </c>
      <c r="H51" s="19">
        <f>IF(OR(E51="",F51="",E51=0),"",F51/E51)</f>
        <v/>
      </c>
      <c r="I51" s="19">
        <f>IF(D51="","",IFERROR(INDEX(Setup!$D$14:$D$23,MATCH(D51,Setup!$B$14:$B$23,0)),""))</f>
        <v/>
      </c>
      <c r="J51" s="21">
        <f>IF(OR(H51="",I51=""),"",IF(H51&gt;=I51,"OK",IF(H51&gt;=I51-Setup!$D$25,"WATCH","ACTION")))</f>
        <v/>
      </c>
      <c r="K51" s="32" t="inlineStr">
        <is>
          <t>Missing part</t>
        </is>
      </c>
      <c r="L51" s="32" t="n"/>
    </row>
    <row r="52">
      <c r="B52" s="7" t="n">
        <v>46275</v>
      </c>
      <c r="C52" s="32" t="inlineStr">
        <is>
          <t>A</t>
        </is>
      </c>
      <c r="D52" s="32" t="inlineStr">
        <is>
          <t>Brazing</t>
        </is>
      </c>
      <c r="E52" s="32" t="n">
        <v>406</v>
      </c>
      <c r="F52" s="32" t="n">
        <v>395</v>
      </c>
      <c r="G52" s="21">
        <f>IF(OR(E52="",F52=""),"",E52-F52)</f>
        <v/>
      </c>
      <c r="H52" s="19">
        <f>IF(OR(E52="",F52="",E52=0),"",F52/E52)</f>
        <v/>
      </c>
      <c r="I52" s="19">
        <f>IF(D52="","",IFERROR(INDEX(Setup!$D$14:$D$23,MATCH(D52,Setup!$B$14:$B$23,0)),""))</f>
        <v/>
      </c>
      <c r="J52" s="21">
        <f>IF(OR(H52="",I52=""),"",IF(H52&gt;=I52,"OK",IF(H52&gt;=I52-Setup!$D$25,"WATCH","ACTION")))</f>
        <v/>
      </c>
      <c r="K52" s="32" t="n"/>
      <c r="L52" s="32" t="n"/>
    </row>
    <row r="53">
      <c r="B53" s="7" t="n">
        <v>46275</v>
      </c>
      <c r="C53" s="32" t="inlineStr">
        <is>
          <t>A</t>
        </is>
      </c>
      <c r="D53" s="32" t="inlineStr">
        <is>
          <t>Assembly</t>
        </is>
      </c>
      <c r="E53" s="32" t="n">
        <v>404</v>
      </c>
      <c r="F53" s="32" t="n">
        <v>387</v>
      </c>
      <c r="G53" s="21">
        <f>IF(OR(E53="",F53=""),"",E53-F53)</f>
        <v/>
      </c>
      <c r="H53" s="19">
        <f>IF(OR(E53="",F53="",E53=0),"",F53/E53)</f>
        <v/>
      </c>
      <c r="I53" s="19">
        <f>IF(D53="","",IFERROR(INDEX(Setup!$D$14:$D$23,MATCH(D53,Setup!$B$14:$B$23,0)),""))</f>
        <v/>
      </c>
      <c r="J53" s="21">
        <f>IF(OR(H53="",I53=""),"",IF(H53&gt;=I53,"OK",IF(H53&gt;=I53-Setup!$D$25,"WATCH","ACTION")))</f>
        <v/>
      </c>
      <c r="K53" s="32" t="inlineStr">
        <is>
          <t>Scratch</t>
        </is>
      </c>
      <c r="L53" s="32" t="n"/>
    </row>
    <row r="54">
      <c r="B54" s="7" t="n">
        <v>46275</v>
      </c>
      <c r="C54" s="32" t="inlineStr">
        <is>
          <t>A</t>
        </is>
      </c>
      <c r="D54" s="32" t="inlineStr">
        <is>
          <t>Painting</t>
        </is>
      </c>
      <c r="E54" s="32" t="n">
        <v>389</v>
      </c>
      <c r="F54" s="32" t="n">
        <v>376</v>
      </c>
      <c r="G54" s="21">
        <f>IF(OR(E54="",F54=""),"",E54-F54)</f>
        <v/>
      </c>
      <c r="H54" s="19">
        <f>IF(OR(E54="",F54="",E54=0),"",F54/E54)</f>
        <v/>
      </c>
      <c r="I54" s="19">
        <f>IF(D54="","",IFERROR(INDEX(Setup!$D$14:$D$23,MATCH(D54,Setup!$B$14:$B$23,0)),""))</f>
        <v/>
      </c>
      <c r="J54" s="21">
        <f>IF(OR(H54="",I54=""),"",IF(H54&gt;=I54,"OK",IF(H54&gt;=I54-Setup!$D$25,"WATCH","ACTION")))</f>
        <v/>
      </c>
      <c r="K54" s="32" t="inlineStr">
        <is>
          <t>Scratch</t>
        </is>
      </c>
      <c r="L54" s="32" t="n"/>
    </row>
    <row r="55">
      <c r="B55" s="7" t="n">
        <v>46275</v>
      </c>
      <c r="C55" s="32" t="inlineStr">
        <is>
          <t>A</t>
        </is>
      </c>
      <c r="D55" s="32" t="inlineStr">
        <is>
          <t>Final Test</t>
        </is>
      </c>
      <c r="E55" s="32" t="n">
        <v>380</v>
      </c>
      <c r="F55" s="32" t="n">
        <v>374</v>
      </c>
      <c r="G55" s="21">
        <f>IF(OR(E55="",F55=""),"",E55-F55)</f>
        <v/>
      </c>
      <c r="H55" s="19">
        <f>IF(OR(E55="",F55="",E55=0),"",F55/E55)</f>
        <v/>
      </c>
      <c r="I55" s="19">
        <f>IF(D55="","",IFERROR(INDEX(Setup!$D$14:$D$23,MATCH(D55,Setup!$B$14:$B$23,0)),""))</f>
        <v/>
      </c>
      <c r="J55" s="21">
        <f>IF(OR(H55="",I55=""),"",IF(H55&gt;=I55,"OK",IF(H55&gt;=I55-Setup!$D$25,"WATCH","ACTION")))</f>
        <v/>
      </c>
      <c r="K55" s="32" t="n"/>
      <c r="L55" s="32" t="n"/>
    </row>
    <row r="56">
      <c r="B56" s="7" t="n"/>
      <c r="C56" s="32" t="n"/>
      <c r="D56" s="32" t="n"/>
      <c r="E56" s="32" t="n"/>
      <c r="F56" s="32" t="n"/>
      <c r="G56" s="21">
        <f>IF(OR(E56="",F56=""),"",E56-F56)</f>
        <v/>
      </c>
      <c r="H56" s="19">
        <f>IF(OR(E56="",F56="",E56=0),"",F56/E56)</f>
        <v/>
      </c>
      <c r="I56" s="19">
        <f>IF(D56="","",IFERROR(INDEX(Setup!$D$14:$D$23,MATCH(D56,Setup!$B$14:$B$23,0)),""))</f>
        <v/>
      </c>
      <c r="J56" s="21">
        <f>IF(OR(H56="",I56=""),"",IF(H56&gt;=I56,"OK",IF(H56&gt;=I56-Setup!$D$25,"WATCH","ACTION")))</f>
        <v/>
      </c>
      <c r="K56" s="32" t="n"/>
      <c r="L56" s="32" t="n"/>
    </row>
    <row r="57">
      <c r="B57" s="7" t="n"/>
      <c r="C57" s="32" t="n"/>
      <c r="D57" s="32" t="n"/>
      <c r="E57" s="32" t="n"/>
      <c r="F57" s="32" t="n"/>
      <c r="G57" s="21">
        <f>IF(OR(E57="",F57=""),"",E57-F57)</f>
        <v/>
      </c>
      <c r="H57" s="19">
        <f>IF(OR(E57="",F57="",E57=0),"",F57/E57)</f>
        <v/>
      </c>
      <c r="I57" s="19">
        <f>IF(D57="","",IFERROR(INDEX(Setup!$D$14:$D$23,MATCH(D57,Setup!$B$14:$B$23,0)),""))</f>
        <v/>
      </c>
      <c r="J57" s="21">
        <f>IF(OR(H57="",I57=""),"",IF(H57&gt;=I57,"OK",IF(H57&gt;=I57-Setup!$D$25,"WATCH","ACTION")))</f>
        <v/>
      </c>
      <c r="K57" s="32" t="n"/>
      <c r="L57" s="32" t="n"/>
    </row>
    <row r="58">
      <c r="B58" s="7" t="n"/>
      <c r="C58" s="32" t="n"/>
      <c r="D58" s="32" t="n"/>
      <c r="E58" s="32" t="n"/>
      <c r="F58" s="32" t="n"/>
      <c r="G58" s="21">
        <f>IF(OR(E58="",F58=""),"",E58-F58)</f>
        <v/>
      </c>
      <c r="H58" s="19">
        <f>IF(OR(E58="",F58="",E58=0),"",F58/E58)</f>
        <v/>
      </c>
      <c r="I58" s="19">
        <f>IF(D58="","",IFERROR(INDEX(Setup!$D$14:$D$23,MATCH(D58,Setup!$B$14:$B$23,0)),""))</f>
        <v/>
      </c>
      <c r="J58" s="21">
        <f>IF(OR(H58="",I58=""),"",IF(H58&gt;=I58,"OK",IF(H58&gt;=I58-Setup!$D$25,"WATCH","ACTION")))</f>
        <v/>
      </c>
      <c r="K58" s="32" t="n"/>
      <c r="L58" s="32" t="n"/>
    </row>
    <row r="59">
      <c r="B59" s="7" t="n"/>
      <c r="C59" s="32" t="n"/>
      <c r="D59" s="32" t="n"/>
      <c r="E59" s="32" t="n"/>
      <c r="F59" s="32" t="n"/>
      <c r="G59" s="21">
        <f>IF(OR(E59="",F59=""),"",E59-F59)</f>
        <v/>
      </c>
      <c r="H59" s="19">
        <f>IF(OR(E59="",F59="",E59=0),"",F59/E59)</f>
        <v/>
      </c>
      <c r="I59" s="19">
        <f>IF(D59="","",IFERROR(INDEX(Setup!$D$14:$D$23,MATCH(D59,Setup!$B$14:$B$23,0)),""))</f>
        <v/>
      </c>
      <c r="J59" s="21">
        <f>IF(OR(H59="",I59=""),"",IF(H59&gt;=I59,"OK",IF(H59&gt;=I59-Setup!$D$25,"WATCH","ACTION")))</f>
        <v/>
      </c>
      <c r="K59" s="32" t="n"/>
      <c r="L59" s="32" t="n"/>
    </row>
    <row r="60">
      <c r="B60" s="7" t="n"/>
      <c r="C60" s="32" t="n"/>
      <c r="D60" s="32" t="n"/>
      <c r="E60" s="32" t="n"/>
      <c r="F60" s="32" t="n"/>
      <c r="G60" s="21">
        <f>IF(OR(E60="",F60=""),"",E60-F60)</f>
        <v/>
      </c>
      <c r="H60" s="19">
        <f>IF(OR(E60="",F60="",E60=0),"",F60/E60)</f>
        <v/>
      </c>
      <c r="I60" s="19">
        <f>IF(D60="","",IFERROR(INDEX(Setup!$D$14:$D$23,MATCH(D60,Setup!$B$14:$B$23,0)),""))</f>
        <v/>
      </c>
      <c r="J60" s="21">
        <f>IF(OR(H60="",I60=""),"",IF(H60&gt;=I60,"OK",IF(H60&gt;=I60-Setup!$D$25,"WATCH","ACTION")))</f>
        <v/>
      </c>
      <c r="K60" s="32" t="n"/>
      <c r="L60" s="32" t="n"/>
    </row>
    <row r="61">
      <c r="B61" s="7" t="n"/>
      <c r="C61" s="32" t="n"/>
      <c r="D61" s="32" t="n"/>
      <c r="E61" s="32" t="n"/>
      <c r="F61" s="32" t="n"/>
      <c r="G61" s="21">
        <f>IF(OR(E61="",F61=""),"",E61-F61)</f>
        <v/>
      </c>
      <c r="H61" s="19">
        <f>IF(OR(E61="",F61="",E61=0),"",F61/E61)</f>
        <v/>
      </c>
      <c r="I61" s="19">
        <f>IF(D61="","",IFERROR(INDEX(Setup!$D$14:$D$23,MATCH(D61,Setup!$B$14:$B$23,0)),""))</f>
        <v/>
      </c>
      <c r="J61" s="21">
        <f>IF(OR(H61="",I61=""),"",IF(H61&gt;=I61,"OK",IF(H61&gt;=I61-Setup!$D$25,"WATCH","ACTION")))</f>
        <v/>
      </c>
      <c r="K61" s="32" t="n"/>
      <c r="L61" s="32" t="n"/>
    </row>
    <row r="62">
      <c r="B62" s="7" t="n"/>
      <c r="C62" s="32" t="n"/>
      <c r="D62" s="32" t="n"/>
      <c r="E62" s="32" t="n"/>
      <c r="F62" s="32" t="n"/>
      <c r="G62" s="21">
        <f>IF(OR(E62="",F62=""),"",E62-F62)</f>
        <v/>
      </c>
      <c r="H62" s="19">
        <f>IF(OR(E62="",F62="",E62=0),"",F62/E62)</f>
        <v/>
      </c>
      <c r="I62" s="19">
        <f>IF(D62="","",IFERROR(INDEX(Setup!$D$14:$D$23,MATCH(D62,Setup!$B$14:$B$23,0)),""))</f>
        <v/>
      </c>
      <c r="J62" s="21">
        <f>IF(OR(H62="",I62=""),"",IF(H62&gt;=I62,"OK",IF(H62&gt;=I62-Setup!$D$25,"WATCH","ACTION")))</f>
        <v/>
      </c>
      <c r="K62" s="32" t="n"/>
      <c r="L62" s="32" t="n"/>
    </row>
    <row r="63">
      <c r="B63" s="7" t="n"/>
      <c r="C63" s="32" t="n"/>
      <c r="D63" s="32" t="n"/>
      <c r="E63" s="32" t="n"/>
      <c r="F63" s="32" t="n"/>
      <c r="G63" s="21">
        <f>IF(OR(E63="",F63=""),"",E63-F63)</f>
        <v/>
      </c>
      <c r="H63" s="19">
        <f>IF(OR(E63="",F63="",E63=0),"",F63/E63)</f>
        <v/>
      </c>
      <c r="I63" s="19">
        <f>IF(D63="","",IFERROR(INDEX(Setup!$D$14:$D$23,MATCH(D63,Setup!$B$14:$B$23,0)),""))</f>
        <v/>
      </c>
      <c r="J63" s="21">
        <f>IF(OR(H63="",I63=""),"",IF(H63&gt;=I63,"OK",IF(H63&gt;=I63-Setup!$D$25,"WATCH","ACTION")))</f>
        <v/>
      </c>
      <c r="K63" s="32" t="n"/>
      <c r="L63" s="32" t="n"/>
    </row>
    <row r="64">
      <c r="B64" s="7" t="n"/>
      <c r="C64" s="32" t="n"/>
      <c r="D64" s="32" t="n"/>
      <c r="E64" s="32" t="n"/>
      <c r="F64" s="32" t="n"/>
      <c r="G64" s="21">
        <f>IF(OR(E64="",F64=""),"",E64-F64)</f>
        <v/>
      </c>
      <c r="H64" s="19">
        <f>IF(OR(E64="",F64="",E64=0),"",F64/E64)</f>
        <v/>
      </c>
      <c r="I64" s="19">
        <f>IF(D64="","",IFERROR(INDEX(Setup!$D$14:$D$23,MATCH(D64,Setup!$B$14:$B$23,0)),""))</f>
        <v/>
      </c>
      <c r="J64" s="21">
        <f>IF(OR(H64="",I64=""),"",IF(H64&gt;=I64,"OK",IF(H64&gt;=I64-Setup!$D$25,"WATCH","ACTION")))</f>
        <v/>
      </c>
      <c r="K64" s="32" t="n"/>
      <c r="L64" s="32" t="n"/>
    </row>
    <row r="65">
      <c r="B65" s="7" t="n"/>
      <c r="C65" s="32" t="n"/>
      <c r="D65" s="32" t="n"/>
      <c r="E65" s="32" t="n"/>
      <c r="F65" s="32" t="n"/>
      <c r="G65" s="21">
        <f>IF(OR(E65="",F65=""),"",E65-F65)</f>
        <v/>
      </c>
      <c r="H65" s="19">
        <f>IF(OR(E65="",F65="",E65=0),"",F65/E65)</f>
        <v/>
      </c>
      <c r="I65" s="19">
        <f>IF(D65="","",IFERROR(INDEX(Setup!$D$14:$D$23,MATCH(D65,Setup!$B$14:$B$23,0)),""))</f>
        <v/>
      </c>
      <c r="J65" s="21">
        <f>IF(OR(H65="",I65=""),"",IF(H65&gt;=I65,"OK",IF(H65&gt;=I65-Setup!$D$25,"WATCH","ACTION")))</f>
        <v/>
      </c>
      <c r="K65" s="32" t="n"/>
      <c r="L65" s="32" t="n"/>
    </row>
    <row r="66">
      <c r="B66" s="7" t="n"/>
      <c r="C66" s="32" t="n"/>
      <c r="D66" s="32" t="n"/>
      <c r="E66" s="32" t="n"/>
      <c r="F66" s="32" t="n"/>
      <c r="G66" s="21">
        <f>IF(OR(E66="",F66=""),"",E66-F66)</f>
        <v/>
      </c>
      <c r="H66" s="19">
        <f>IF(OR(E66="",F66="",E66=0),"",F66/E66)</f>
        <v/>
      </c>
      <c r="I66" s="19">
        <f>IF(D66="","",IFERROR(INDEX(Setup!$D$14:$D$23,MATCH(D66,Setup!$B$14:$B$23,0)),""))</f>
        <v/>
      </c>
      <c r="J66" s="21">
        <f>IF(OR(H66="",I66=""),"",IF(H66&gt;=I66,"OK",IF(H66&gt;=I66-Setup!$D$25,"WATCH","ACTION")))</f>
        <v/>
      </c>
      <c r="K66" s="32" t="n"/>
      <c r="L66" s="32" t="n"/>
    </row>
    <row r="67">
      <c r="B67" s="7" t="n"/>
      <c r="C67" s="32" t="n"/>
      <c r="D67" s="32" t="n"/>
      <c r="E67" s="32" t="n"/>
      <c r="F67" s="32" t="n"/>
      <c r="G67" s="21">
        <f>IF(OR(E67="",F67=""),"",E67-F67)</f>
        <v/>
      </c>
      <c r="H67" s="19">
        <f>IF(OR(E67="",F67="",E67=0),"",F67/E67)</f>
        <v/>
      </c>
      <c r="I67" s="19">
        <f>IF(D67="","",IFERROR(INDEX(Setup!$D$14:$D$23,MATCH(D67,Setup!$B$14:$B$23,0)),""))</f>
        <v/>
      </c>
      <c r="J67" s="21">
        <f>IF(OR(H67="",I67=""),"",IF(H67&gt;=I67,"OK",IF(H67&gt;=I67-Setup!$D$25,"WATCH","ACTION")))</f>
        <v/>
      </c>
      <c r="K67" s="32" t="n"/>
      <c r="L67" s="32" t="n"/>
    </row>
    <row r="68">
      <c r="B68" s="7" t="n"/>
      <c r="C68" s="32" t="n"/>
      <c r="D68" s="32" t="n"/>
      <c r="E68" s="32" t="n"/>
      <c r="F68" s="32" t="n"/>
      <c r="G68" s="21">
        <f>IF(OR(E68="",F68=""),"",E68-F68)</f>
        <v/>
      </c>
      <c r="H68" s="19">
        <f>IF(OR(E68="",F68="",E68=0),"",F68/E68)</f>
        <v/>
      </c>
      <c r="I68" s="19">
        <f>IF(D68="","",IFERROR(INDEX(Setup!$D$14:$D$23,MATCH(D68,Setup!$B$14:$B$23,0)),""))</f>
        <v/>
      </c>
      <c r="J68" s="21">
        <f>IF(OR(H68="",I68=""),"",IF(H68&gt;=I68,"OK",IF(H68&gt;=I68-Setup!$D$25,"WATCH","ACTION")))</f>
        <v/>
      </c>
      <c r="K68" s="32" t="n"/>
      <c r="L68" s="32" t="n"/>
    </row>
    <row r="69">
      <c r="B69" s="7" t="n"/>
      <c r="C69" s="32" t="n"/>
      <c r="D69" s="32" t="n"/>
      <c r="E69" s="32" t="n"/>
      <c r="F69" s="32" t="n"/>
      <c r="G69" s="21">
        <f>IF(OR(E69="",F69=""),"",E69-F69)</f>
        <v/>
      </c>
      <c r="H69" s="19">
        <f>IF(OR(E69="",F69="",E69=0),"",F69/E69)</f>
        <v/>
      </c>
      <c r="I69" s="19">
        <f>IF(D69="","",IFERROR(INDEX(Setup!$D$14:$D$23,MATCH(D69,Setup!$B$14:$B$23,0)),""))</f>
        <v/>
      </c>
      <c r="J69" s="21">
        <f>IF(OR(H69="",I69=""),"",IF(H69&gt;=I69,"OK",IF(H69&gt;=I69-Setup!$D$25,"WATCH","ACTION")))</f>
        <v/>
      </c>
      <c r="K69" s="32" t="n"/>
      <c r="L69" s="32" t="n"/>
    </row>
    <row r="70">
      <c r="B70" s="7" t="n"/>
      <c r="C70" s="32" t="n"/>
      <c r="D70" s="32" t="n"/>
      <c r="E70" s="32" t="n"/>
      <c r="F70" s="32" t="n"/>
      <c r="G70" s="21">
        <f>IF(OR(E70="",F70=""),"",E70-F70)</f>
        <v/>
      </c>
      <c r="H70" s="19">
        <f>IF(OR(E70="",F70="",E70=0),"",F70/E70)</f>
        <v/>
      </c>
      <c r="I70" s="19">
        <f>IF(D70="","",IFERROR(INDEX(Setup!$D$14:$D$23,MATCH(D70,Setup!$B$14:$B$23,0)),""))</f>
        <v/>
      </c>
      <c r="J70" s="21">
        <f>IF(OR(H70="",I70=""),"",IF(H70&gt;=I70,"OK",IF(H70&gt;=I70-Setup!$D$25,"WATCH","ACTION")))</f>
        <v/>
      </c>
      <c r="K70" s="32" t="n"/>
      <c r="L70" s="32" t="n"/>
    </row>
    <row r="71">
      <c r="B71" s="7" t="n"/>
      <c r="C71" s="32" t="n"/>
      <c r="D71" s="32" t="n"/>
      <c r="E71" s="32" t="n"/>
      <c r="F71" s="32" t="n"/>
      <c r="G71" s="21">
        <f>IF(OR(E71="",F71=""),"",E71-F71)</f>
        <v/>
      </c>
      <c r="H71" s="19">
        <f>IF(OR(E71="",F71="",E71=0),"",F71/E71)</f>
        <v/>
      </c>
      <c r="I71" s="19">
        <f>IF(D71="","",IFERROR(INDEX(Setup!$D$14:$D$23,MATCH(D71,Setup!$B$14:$B$23,0)),""))</f>
        <v/>
      </c>
      <c r="J71" s="21">
        <f>IF(OR(H71="",I71=""),"",IF(H71&gt;=I71,"OK",IF(H71&gt;=I71-Setup!$D$25,"WATCH","ACTION")))</f>
        <v/>
      </c>
      <c r="K71" s="32" t="n"/>
      <c r="L71" s="32" t="n"/>
    </row>
    <row r="72">
      <c r="B72" s="7" t="n"/>
      <c r="C72" s="32" t="n"/>
      <c r="D72" s="32" t="n"/>
      <c r="E72" s="32" t="n"/>
      <c r="F72" s="32" t="n"/>
      <c r="G72" s="21">
        <f>IF(OR(E72="",F72=""),"",E72-F72)</f>
        <v/>
      </c>
      <c r="H72" s="19">
        <f>IF(OR(E72="",F72="",E72=0),"",F72/E72)</f>
        <v/>
      </c>
      <c r="I72" s="19">
        <f>IF(D72="","",IFERROR(INDEX(Setup!$D$14:$D$23,MATCH(D72,Setup!$B$14:$B$23,0)),""))</f>
        <v/>
      </c>
      <c r="J72" s="21">
        <f>IF(OR(H72="",I72=""),"",IF(H72&gt;=I72,"OK",IF(H72&gt;=I72-Setup!$D$25,"WATCH","ACTION")))</f>
        <v/>
      </c>
      <c r="K72" s="32" t="n"/>
      <c r="L72" s="32" t="n"/>
    </row>
    <row r="73">
      <c r="B73" s="7" t="n"/>
      <c r="C73" s="32" t="n"/>
      <c r="D73" s="32" t="n"/>
      <c r="E73" s="32" t="n"/>
      <c r="F73" s="32" t="n"/>
      <c r="G73" s="21">
        <f>IF(OR(E73="",F73=""),"",E73-F73)</f>
        <v/>
      </c>
      <c r="H73" s="19">
        <f>IF(OR(E73="",F73="",E73=0),"",F73/E73)</f>
        <v/>
      </c>
      <c r="I73" s="19">
        <f>IF(D73="","",IFERROR(INDEX(Setup!$D$14:$D$23,MATCH(D73,Setup!$B$14:$B$23,0)),""))</f>
        <v/>
      </c>
      <c r="J73" s="21">
        <f>IF(OR(H73="",I73=""),"",IF(H73&gt;=I73,"OK",IF(H73&gt;=I73-Setup!$D$25,"WATCH","ACTION")))</f>
        <v/>
      </c>
      <c r="K73" s="32" t="n"/>
      <c r="L73" s="32" t="n"/>
    </row>
    <row r="74">
      <c r="B74" s="7" t="n"/>
      <c r="C74" s="32" t="n"/>
      <c r="D74" s="32" t="n"/>
      <c r="E74" s="32" t="n"/>
      <c r="F74" s="32" t="n"/>
      <c r="G74" s="21">
        <f>IF(OR(E74="",F74=""),"",E74-F74)</f>
        <v/>
      </c>
      <c r="H74" s="19">
        <f>IF(OR(E74="",F74="",E74=0),"",F74/E74)</f>
        <v/>
      </c>
      <c r="I74" s="19">
        <f>IF(D74="","",IFERROR(INDEX(Setup!$D$14:$D$23,MATCH(D74,Setup!$B$14:$B$23,0)),""))</f>
        <v/>
      </c>
      <c r="J74" s="21">
        <f>IF(OR(H74="",I74=""),"",IF(H74&gt;=I74,"OK",IF(H74&gt;=I74-Setup!$D$25,"WATCH","ACTION")))</f>
        <v/>
      </c>
      <c r="K74" s="32" t="n"/>
      <c r="L74" s="32" t="n"/>
    </row>
    <row r="75">
      <c r="B75" s="7" t="n"/>
      <c r="C75" s="32" t="n"/>
      <c r="D75" s="32" t="n"/>
      <c r="E75" s="32" t="n"/>
      <c r="F75" s="32" t="n"/>
      <c r="G75" s="21">
        <f>IF(OR(E75="",F75=""),"",E75-F75)</f>
        <v/>
      </c>
      <c r="H75" s="19">
        <f>IF(OR(E75="",F75="",E75=0),"",F75/E75)</f>
        <v/>
      </c>
      <c r="I75" s="19">
        <f>IF(D75="","",IFERROR(INDEX(Setup!$D$14:$D$23,MATCH(D75,Setup!$B$14:$B$23,0)),""))</f>
        <v/>
      </c>
      <c r="J75" s="21">
        <f>IF(OR(H75="",I75=""),"",IF(H75&gt;=I75,"OK",IF(H75&gt;=I75-Setup!$D$25,"WATCH","ACTION")))</f>
        <v/>
      </c>
      <c r="K75" s="32" t="n"/>
      <c r="L75" s="32" t="n"/>
    </row>
    <row r="76">
      <c r="B76" s="7" t="n"/>
      <c r="C76" s="32" t="n"/>
      <c r="D76" s="32" t="n"/>
      <c r="E76" s="32" t="n"/>
      <c r="F76" s="32" t="n"/>
      <c r="G76" s="21">
        <f>IF(OR(E76="",F76=""),"",E76-F76)</f>
        <v/>
      </c>
      <c r="H76" s="19">
        <f>IF(OR(E76="",F76="",E76=0),"",F76/E76)</f>
        <v/>
      </c>
      <c r="I76" s="19">
        <f>IF(D76="","",IFERROR(INDEX(Setup!$D$14:$D$23,MATCH(D76,Setup!$B$14:$B$23,0)),""))</f>
        <v/>
      </c>
      <c r="J76" s="21">
        <f>IF(OR(H76="",I76=""),"",IF(H76&gt;=I76,"OK",IF(H76&gt;=I76-Setup!$D$25,"WATCH","ACTION")))</f>
        <v/>
      </c>
      <c r="K76" s="32" t="n"/>
      <c r="L76" s="32" t="n"/>
    </row>
    <row r="77">
      <c r="B77" s="7" t="n"/>
      <c r="C77" s="32" t="n"/>
      <c r="D77" s="32" t="n"/>
      <c r="E77" s="32" t="n"/>
      <c r="F77" s="32" t="n"/>
      <c r="G77" s="21">
        <f>IF(OR(E77="",F77=""),"",E77-F77)</f>
        <v/>
      </c>
      <c r="H77" s="19">
        <f>IF(OR(E77="",F77="",E77=0),"",F77/E77)</f>
        <v/>
      </c>
      <c r="I77" s="19">
        <f>IF(D77="","",IFERROR(INDEX(Setup!$D$14:$D$23,MATCH(D77,Setup!$B$14:$B$23,0)),""))</f>
        <v/>
      </c>
      <c r="J77" s="21">
        <f>IF(OR(H77="",I77=""),"",IF(H77&gt;=I77,"OK",IF(H77&gt;=I77-Setup!$D$25,"WATCH","ACTION")))</f>
        <v/>
      </c>
      <c r="K77" s="32" t="n"/>
      <c r="L77" s="32" t="n"/>
    </row>
    <row r="78">
      <c r="B78" s="7" t="n"/>
      <c r="C78" s="32" t="n"/>
      <c r="D78" s="32" t="n"/>
      <c r="E78" s="32" t="n"/>
      <c r="F78" s="32" t="n"/>
      <c r="G78" s="21">
        <f>IF(OR(E78="",F78=""),"",E78-F78)</f>
        <v/>
      </c>
      <c r="H78" s="19">
        <f>IF(OR(E78="",F78="",E78=0),"",F78/E78)</f>
        <v/>
      </c>
      <c r="I78" s="19">
        <f>IF(D78="","",IFERROR(INDEX(Setup!$D$14:$D$23,MATCH(D78,Setup!$B$14:$B$23,0)),""))</f>
        <v/>
      </c>
      <c r="J78" s="21">
        <f>IF(OR(H78="",I78=""),"",IF(H78&gt;=I78,"OK",IF(H78&gt;=I78-Setup!$D$25,"WATCH","ACTION")))</f>
        <v/>
      </c>
      <c r="K78" s="32" t="n"/>
      <c r="L78" s="32" t="n"/>
    </row>
    <row r="79">
      <c r="B79" s="7" t="n"/>
      <c r="C79" s="32" t="n"/>
      <c r="D79" s="32" t="n"/>
      <c r="E79" s="32" t="n"/>
      <c r="F79" s="32" t="n"/>
      <c r="G79" s="21">
        <f>IF(OR(E79="",F79=""),"",E79-F79)</f>
        <v/>
      </c>
      <c r="H79" s="19">
        <f>IF(OR(E79="",F79="",E79=0),"",F79/E79)</f>
        <v/>
      </c>
      <c r="I79" s="19">
        <f>IF(D79="","",IFERROR(INDEX(Setup!$D$14:$D$23,MATCH(D79,Setup!$B$14:$B$23,0)),""))</f>
        <v/>
      </c>
      <c r="J79" s="21">
        <f>IF(OR(H79="",I79=""),"",IF(H79&gt;=I79,"OK",IF(H79&gt;=I79-Setup!$D$25,"WATCH","ACTION")))</f>
        <v/>
      </c>
      <c r="K79" s="32" t="n"/>
      <c r="L79" s="32" t="n"/>
    </row>
    <row r="80">
      <c r="B80" s="7" t="n"/>
      <c r="C80" s="32" t="n"/>
      <c r="D80" s="32" t="n"/>
      <c r="E80" s="32" t="n"/>
      <c r="F80" s="32" t="n"/>
      <c r="G80" s="21">
        <f>IF(OR(E80="",F80=""),"",E80-F80)</f>
        <v/>
      </c>
      <c r="H80" s="19">
        <f>IF(OR(E80="",F80="",E80=0),"",F80/E80)</f>
        <v/>
      </c>
      <c r="I80" s="19">
        <f>IF(D80="","",IFERROR(INDEX(Setup!$D$14:$D$23,MATCH(D80,Setup!$B$14:$B$23,0)),""))</f>
        <v/>
      </c>
      <c r="J80" s="21">
        <f>IF(OR(H80="",I80=""),"",IF(H80&gt;=I80,"OK",IF(H80&gt;=I80-Setup!$D$25,"WATCH","ACTION")))</f>
        <v/>
      </c>
      <c r="K80" s="32" t="n"/>
      <c r="L80" s="32" t="n"/>
    </row>
    <row r="81">
      <c r="B81" s="7" t="n"/>
      <c r="C81" s="32" t="n"/>
      <c r="D81" s="32" t="n"/>
      <c r="E81" s="32" t="n"/>
      <c r="F81" s="32" t="n"/>
      <c r="G81" s="21">
        <f>IF(OR(E81="",F81=""),"",E81-F81)</f>
        <v/>
      </c>
      <c r="H81" s="19">
        <f>IF(OR(E81="",F81="",E81=0),"",F81/E81)</f>
        <v/>
      </c>
      <c r="I81" s="19">
        <f>IF(D81="","",IFERROR(INDEX(Setup!$D$14:$D$23,MATCH(D81,Setup!$B$14:$B$23,0)),""))</f>
        <v/>
      </c>
      <c r="J81" s="21">
        <f>IF(OR(H81="",I81=""),"",IF(H81&gt;=I81,"OK",IF(H81&gt;=I81-Setup!$D$25,"WATCH","ACTION")))</f>
        <v/>
      </c>
      <c r="K81" s="32" t="n"/>
      <c r="L81" s="32" t="n"/>
    </row>
    <row r="82">
      <c r="B82" s="7" t="n"/>
      <c r="C82" s="32" t="n"/>
      <c r="D82" s="32" t="n"/>
      <c r="E82" s="32" t="n"/>
      <c r="F82" s="32" t="n"/>
      <c r="G82" s="21">
        <f>IF(OR(E82="",F82=""),"",E82-F82)</f>
        <v/>
      </c>
      <c r="H82" s="19">
        <f>IF(OR(E82="",F82="",E82=0),"",F82/E82)</f>
        <v/>
      </c>
      <c r="I82" s="19">
        <f>IF(D82="","",IFERROR(INDEX(Setup!$D$14:$D$23,MATCH(D82,Setup!$B$14:$B$23,0)),""))</f>
        <v/>
      </c>
      <c r="J82" s="21">
        <f>IF(OR(H82="",I82=""),"",IF(H82&gt;=I82,"OK",IF(H82&gt;=I82-Setup!$D$25,"WATCH","ACTION")))</f>
        <v/>
      </c>
      <c r="K82" s="32" t="n"/>
      <c r="L82" s="32" t="n"/>
    </row>
    <row r="83">
      <c r="B83" s="7" t="n"/>
      <c r="C83" s="32" t="n"/>
      <c r="D83" s="32" t="n"/>
      <c r="E83" s="32" t="n"/>
      <c r="F83" s="32" t="n"/>
      <c r="G83" s="21">
        <f>IF(OR(E83="",F83=""),"",E83-F83)</f>
        <v/>
      </c>
      <c r="H83" s="19">
        <f>IF(OR(E83="",F83="",E83=0),"",F83/E83)</f>
        <v/>
      </c>
      <c r="I83" s="19">
        <f>IF(D83="","",IFERROR(INDEX(Setup!$D$14:$D$23,MATCH(D83,Setup!$B$14:$B$23,0)),""))</f>
        <v/>
      </c>
      <c r="J83" s="21">
        <f>IF(OR(H83="",I83=""),"",IF(H83&gt;=I83,"OK",IF(H83&gt;=I83-Setup!$D$25,"WATCH","ACTION")))</f>
        <v/>
      </c>
      <c r="K83" s="32" t="n"/>
      <c r="L83" s="32" t="n"/>
    </row>
    <row r="84">
      <c r="B84" s="7" t="n"/>
      <c r="C84" s="32" t="n"/>
      <c r="D84" s="32" t="n"/>
      <c r="E84" s="32" t="n"/>
      <c r="F84" s="32" t="n"/>
      <c r="G84" s="21">
        <f>IF(OR(E84="",F84=""),"",E84-F84)</f>
        <v/>
      </c>
      <c r="H84" s="19">
        <f>IF(OR(E84="",F84="",E84=0),"",F84/E84)</f>
        <v/>
      </c>
      <c r="I84" s="19">
        <f>IF(D84="","",IFERROR(INDEX(Setup!$D$14:$D$23,MATCH(D84,Setup!$B$14:$B$23,0)),""))</f>
        <v/>
      </c>
      <c r="J84" s="21">
        <f>IF(OR(H84="",I84=""),"",IF(H84&gt;=I84,"OK",IF(H84&gt;=I84-Setup!$D$25,"WATCH","ACTION")))</f>
        <v/>
      </c>
      <c r="K84" s="32" t="n"/>
      <c r="L84" s="32" t="n"/>
    </row>
    <row r="85">
      <c r="B85" s="7" t="n"/>
      <c r="C85" s="32" t="n"/>
      <c r="D85" s="32" t="n"/>
      <c r="E85" s="32" t="n"/>
      <c r="F85" s="32" t="n"/>
      <c r="G85" s="21">
        <f>IF(OR(E85="",F85=""),"",E85-F85)</f>
        <v/>
      </c>
      <c r="H85" s="19">
        <f>IF(OR(E85="",F85="",E85=0),"",F85/E85)</f>
        <v/>
      </c>
      <c r="I85" s="19">
        <f>IF(D85="","",IFERROR(INDEX(Setup!$D$14:$D$23,MATCH(D85,Setup!$B$14:$B$23,0)),""))</f>
        <v/>
      </c>
      <c r="J85" s="21">
        <f>IF(OR(H85="",I85=""),"",IF(H85&gt;=I85,"OK",IF(H85&gt;=I85-Setup!$D$25,"WATCH","ACTION")))</f>
        <v/>
      </c>
      <c r="K85" s="32" t="n"/>
      <c r="L85" s="32" t="n"/>
    </row>
    <row r="86">
      <c r="B86" s="7" t="n"/>
      <c r="C86" s="32" t="n"/>
      <c r="D86" s="32" t="n"/>
      <c r="E86" s="32" t="n"/>
      <c r="F86" s="32" t="n"/>
      <c r="G86" s="21">
        <f>IF(OR(E86="",F86=""),"",E86-F86)</f>
        <v/>
      </c>
      <c r="H86" s="19">
        <f>IF(OR(E86="",F86="",E86=0),"",F86/E86)</f>
        <v/>
      </c>
      <c r="I86" s="19">
        <f>IF(D86="","",IFERROR(INDEX(Setup!$D$14:$D$23,MATCH(D86,Setup!$B$14:$B$23,0)),""))</f>
        <v/>
      </c>
      <c r="J86" s="21">
        <f>IF(OR(H86="",I86=""),"",IF(H86&gt;=I86,"OK",IF(H86&gt;=I86-Setup!$D$25,"WATCH","ACTION")))</f>
        <v/>
      </c>
      <c r="K86" s="32" t="n"/>
      <c r="L86" s="32" t="n"/>
    </row>
    <row r="87">
      <c r="B87" s="7" t="n"/>
      <c r="C87" s="32" t="n"/>
      <c r="D87" s="32" t="n"/>
      <c r="E87" s="32" t="n"/>
      <c r="F87" s="32" t="n"/>
      <c r="G87" s="21">
        <f>IF(OR(E87="",F87=""),"",E87-F87)</f>
        <v/>
      </c>
      <c r="H87" s="19">
        <f>IF(OR(E87="",F87="",E87=0),"",F87/E87)</f>
        <v/>
      </c>
      <c r="I87" s="19">
        <f>IF(D87="","",IFERROR(INDEX(Setup!$D$14:$D$23,MATCH(D87,Setup!$B$14:$B$23,0)),""))</f>
        <v/>
      </c>
      <c r="J87" s="21">
        <f>IF(OR(H87="",I87=""),"",IF(H87&gt;=I87,"OK",IF(H87&gt;=I87-Setup!$D$25,"WATCH","ACTION")))</f>
        <v/>
      </c>
      <c r="K87" s="32" t="n"/>
      <c r="L87" s="32" t="n"/>
    </row>
    <row r="88">
      <c r="B88" s="7" t="n"/>
      <c r="C88" s="32" t="n"/>
      <c r="D88" s="32" t="n"/>
      <c r="E88" s="32" t="n"/>
      <c r="F88" s="32" t="n"/>
      <c r="G88" s="21">
        <f>IF(OR(E88="",F88=""),"",E88-F88)</f>
        <v/>
      </c>
      <c r="H88" s="19">
        <f>IF(OR(E88="",F88="",E88=0),"",F88/E88)</f>
        <v/>
      </c>
      <c r="I88" s="19">
        <f>IF(D88="","",IFERROR(INDEX(Setup!$D$14:$D$23,MATCH(D88,Setup!$B$14:$B$23,0)),""))</f>
        <v/>
      </c>
      <c r="J88" s="21">
        <f>IF(OR(H88="",I88=""),"",IF(H88&gt;=I88,"OK",IF(H88&gt;=I88-Setup!$D$25,"WATCH","ACTION")))</f>
        <v/>
      </c>
      <c r="K88" s="32" t="n"/>
      <c r="L88" s="32" t="n"/>
    </row>
    <row r="89">
      <c r="B89" s="7" t="n"/>
      <c r="C89" s="32" t="n"/>
      <c r="D89" s="32" t="n"/>
      <c r="E89" s="32" t="n"/>
      <c r="F89" s="32" t="n"/>
      <c r="G89" s="21">
        <f>IF(OR(E89="",F89=""),"",E89-F89)</f>
        <v/>
      </c>
      <c r="H89" s="19">
        <f>IF(OR(E89="",F89="",E89=0),"",F89/E89)</f>
        <v/>
      </c>
      <c r="I89" s="19">
        <f>IF(D89="","",IFERROR(INDEX(Setup!$D$14:$D$23,MATCH(D89,Setup!$B$14:$B$23,0)),""))</f>
        <v/>
      </c>
      <c r="J89" s="21">
        <f>IF(OR(H89="",I89=""),"",IF(H89&gt;=I89,"OK",IF(H89&gt;=I89-Setup!$D$25,"WATCH","ACTION")))</f>
        <v/>
      </c>
      <c r="K89" s="32" t="n"/>
      <c r="L89" s="32" t="n"/>
    </row>
    <row r="90">
      <c r="B90" s="7" t="n"/>
      <c r="C90" s="32" t="n"/>
      <c r="D90" s="32" t="n"/>
      <c r="E90" s="32" t="n"/>
      <c r="F90" s="32" t="n"/>
      <c r="G90" s="21">
        <f>IF(OR(E90="",F90=""),"",E90-F90)</f>
        <v/>
      </c>
      <c r="H90" s="19">
        <f>IF(OR(E90="",F90="",E90=0),"",F90/E90)</f>
        <v/>
      </c>
      <c r="I90" s="19">
        <f>IF(D90="","",IFERROR(INDEX(Setup!$D$14:$D$23,MATCH(D90,Setup!$B$14:$B$23,0)),""))</f>
        <v/>
      </c>
      <c r="J90" s="21">
        <f>IF(OR(H90="",I90=""),"",IF(H90&gt;=I90,"OK",IF(H90&gt;=I90-Setup!$D$25,"WATCH","ACTION")))</f>
        <v/>
      </c>
      <c r="K90" s="32" t="n"/>
      <c r="L90" s="32" t="n"/>
    </row>
    <row r="91">
      <c r="B91" s="7" t="n"/>
      <c r="C91" s="32" t="n"/>
      <c r="D91" s="32" t="n"/>
      <c r="E91" s="32" t="n"/>
      <c r="F91" s="32" t="n"/>
      <c r="G91" s="21">
        <f>IF(OR(E91="",F91=""),"",E91-F91)</f>
        <v/>
      </c>
      <c r="H91" s="19">
        <f>IF(OR(E91="",F91="",E91=0),"",F91/E91)</f>
        <v/>
      </c>
      <c r="I91" s="19">
        <f>IF(D91="","",IFERROR(INDEX(Setup!$D$14:$D$23,MATCH(D91,Setup!$B$14:$B$23,0)),""))</f>
        <v/>
      </c>
      <c r="J91" s="21">
        <f>IF(OR(H91="",I91=""),"",IF(H91&gt;=I91,"OK",IF(H91&gt;=I91-Setup!$D$25,"WATCH","ACTION")))</f>
        <v/>
      </c>
      <c r="K91" s="32" t="n"/>
      <c r="L91" s="32" t="n"/>
    </row>
    <row r="92">
      <c r="B92" s="7" t="n"/>
      <c r="C92" s="32" t="n"/>
      <c r="D92" s="32" t="n"/>
      <c r="E92" s="32" t="n"/>
      <c r="F92" s="32" t="n"/>
      <c r="G92" s="21">
        <f>IF(OR(E92="",F92=""),"",E92-F92)</f>
        <v/>
      </c>
      <c r="H92" s="19">
        <f>IF(OR(E92="",F92="",E92=0),"",F92/E92)</f>
        <v/>
      </c>
      <c r="I92" s="19">
        <f>IF(D92="","",IFERROR(INDEX(Setup!$D$14:$D$23,MATCH(D92,Setup!$B$14:$B$23,0)),""))</f>
        <v/>
      </c>
      <c r="J92" s="21">
        <f>IF(OR(H92="",I92=""),"",IF(H92&gt;=I92,"OK",IF(H92&gt;=I92-Setup!$D$25,"WATCH","ACTION")))</f>
        <v/>
      </c>
      <c r="K92" s="32" t="n"/>
      <c r="L92" s="32" t="n"/>
    </row>
    <row r="93">
      <c r="B93" s="7" t="n"/>
      <c r="C93" s="32" t="n"/>
      <c r="D93" s="32" t="n"/>
      <c r="E93" s="32" t="n"/>
      <c r="F93" s="32" t="n"/>
      <c r="G93" s="21">
        <f>IF(OR(E93="",F93=""),"",E93-F93)</f>
        <v/>
      </c>
      <c r="H93" s="19">
        <f>IF(OR(E93="",F93="",E93=0),"",F93/E93)</f>
        <v/>
      </c>
      <c r="I93" s="19">
        <f>IF(D93="","",IFERROR(INDEX(Setup!$D$14:$D$23,MATCH(D93,Setup!$B$14:$B$23,0)),""))</f>
        <v/>
      </c>
      <c r="J93" s="21">
        <f>IF(OR(H93="",I93=""),"",IF(H93&gt;=I93,"OK",IF(H93&gt;=I93-Setup!$D$25,"WATCH","ACTION")))</f>
        <v/>
      </c>
      <c r="K93" s="32" t="n"/>
      <c r="L93" s="32" t="n"/>
    </row>
    <row r="94">
      <c r="B94" s="7" t="n"/>
      <c r="C94" s="32" t="n"/>
      <c r="D94" s="32" t="n"/>
      <c r="E94" s="32" t="n"/>
      <c r="F94" s="32" t="n"/>
      <c r="G94" s="21">
        <f>IF(OR(E94="",F94=""),"",E94-F94)</f>
        <v/>
      </c>
      <c r="H94" s="19">
        <f>IF(OR(E94="",F94="",E94=0),"",F94/E94)</f>
        <v/>
      </c>
      <c r="I94" s="19">
        <f>IF(D94="","",IFERROR(INDEX(Setup!$D$14:$D$23,MATCH(D94,Setup!$B$14:$B$23,0)),""))</f>
        <v/>
      </c>
      <c r="J94" s="21">
        <f>IF(OR(H94="",I94=""),"",IF(H94&gt;=I94,"OK",IF(H94&gt;=I94-Setup!$D$25,"WATCH","ACTION")))</f>
        <v/>
      </c>
      <c r="K94" s="32" t="n"/>
      <c r="L94" s="32" t="n"/>
    </row>
    <row r="95">
      <c r="B95" s="7" t="n"/>
      <c r="C95" s="32" t="n"/>
      <c r="D95" s="32" t="n"/>
      <c r="E95" s="32" t="n"/>
      <c r="F95" s="32" t="n"/>
      <c r="G95" s="21">
        <f>IF(OR(E95="",F95=""),"",E95-F95)</f>
        <v/>
      </c>
      <c r="H95" s="19">
        <f>IF(OR(E95="",F95="",E95=0),"",F95/E95)</f>
        <v/>
      </c>
      <c r="I95" s="19">
        <f>IF(D95="","",IFERROR(INDEX(Setup!$D$14:$D$23,MATCH(D95,Setup!$B$14:$B$23,0)),""))</f>
        <v/>
      </c>
      <c r="J95" s="21">
        <f>IF(OR(H95="",I95=""),"",IF(H95&gt;=I95,"OK",IF(H95&gt;=I95-Setup!$D$25,"WATCH","ACTION")))</f>
        <v/>
      </c>
      <c r="K95" s="32" t="n"/>
      <c r="L95" s="32" t="n"/>
    </row>
    <row r="96">
      <c r="B96" s="7" t="n"/>
      <c r="C96" s="32" t="n"/>
      <c r="D96" s="32" t="n"/>
      <c r="E96" s="32" t="n"/>
      <c r="F96" s="32" t="n"/>
      <c r="G96" s="21">
        <f>IF(OR(E96="",F96=""),"",E96-F96)</f>
        <v/>
      </c>
      <c r="H96" s="19">
        <f>IF(OR(E96="",F96="",E96=0),"",F96/E96)</f>
        <v/>
      </c>
      <c r="I96" s="19">
        <f>IF(D96="","",IFERROR(INDEX(Setup!$D$14:$D$23,MATCH(D96,Setup!$B$14:$B$23,0)),""))</f>
        <v/>
      </c>
      <c r="J96" s="21">
        <f>IF(OR(H96="",I96=""),"",IF(H96&gt;=I96,"OK",IF(H96&gt;=I96-Setup!$D$25,"WATCH","ACTION")))</f>
        <v/>
      </c>
      <c r="K96" s="32" t="n"/>
      <c r="L96" s="32" t="n"/>
    </row>
    <row r="97">
      <c r="B97" s="7" t="n"/>
      <c r="C97" s="32" t="n"/>
      <c r="D97" s="32" t="n"/>
      <c r="E97" s="32" t="n"/>
      <c r="F97" s="32" t="n"/>
      <c r="G97" s="21">
        <f>IF(OR(E97="",F97=""),"",E97-F97)</f>
        <v/>
      </c>
      <c r="H97" s="19">
        <f>IF(OR(E97="",F97="",E97=0),"",F97/E97)</f>
        <v/>
      </c>
      <c r="I97" s="19">
        <f>IF(D97="","",IFERROR(INDEX(Setup!$D$14:$D$23,MATCH(D97,Setup!$B$14:$B$23,0)),""))</f>
        <v/>
      </c>
      <c r="J97" s="21">
        <f>IF(OR(H97="",I97=""),"",IF(H97&gt;=I97,"OK",IF(H97&gt;=I97-Setup!$D$25,"WATCH","ACTION")))</f>
        <v/>
      </c>
      <c r="K97" s="32" t="n"/>
      <c r="L97" s="32" t="n"/>
    </row>
    <row r="98">
      <c r="B98" s="7" t="n"/>
      <c r="C98" s="32" t="n"/>
      <c r="D98" s="32" t="n"/>
      <c r="E98" s="32" t="n"/>
      <c r="F98" s="32" t="n"/>
      <c r="G98" s="21">
        <f>IF(OR(E98="",F98=""),"",E98-F98)</f>
        <v/>
      </c>
      <c r="H98" s="19">
        <f>IF(OR(E98="",F98="",E98=0),"",F98/E98)</f>
        <v/>
      </c>
      <c r="I98" s="19">
        <f>IF(D98="","",IFERROR(INDEX(Setup!$D$14:$D$23,MATCH(D98,Setup!$B$14:$B$23,0)),""))</f>
        <v/>
      </c>
      <c r="J98" s="21">
        <f>IF(OR(H98="",I98=""),"",IF(H98&gt;=I98,"OK",IF(H98&gt;=I98-Setup!$D$25,"WATCH","ACTION")))</f>
        <v/>
      </c>
      <c r="K98" s="32" t="n"/>
      <c r="L98" s="32" t="n"/>
    </row>
    <row r="99">
      <c r="B99" s="7" t="n"/>
      <c r="C99" s="32" t="n"/>
      <c r="D99" s="32" t="n"/>
      <c r="E99" s="32" t="n"/>
      <c r="F99" s="32" t="n"/>
      <c r="G99" s="21">
        <f>IF(OR(E99="",F99=""),"",E99-F99)</f>
        <v/>
      </c>
      <c r="H99" s="19">
        <f>IF(OR(E99="",F99="",E99=0),"",F99/E99)</f>
        <v/>
      </c>
      <c r="I99" s="19">
        <f>IF(D99="","",IFERROR(INDEX(Setup!$D$14:$D$23,MATCH(D99,Setup!$B$14:$B$23,0)),""))</f>
        <v/>
      </c>
      <c r="J99" s="21">
        <f>IF(OR(H99="",I99=""),"",IF(H99&gt;=I99,"OK",IF(H99&gt;=I99-Setup!$D$25,"WATCH","ACTION")))</f>
        <v/>
      </c>
      <c r="K99" s="32" t="n"/>
      <c r="L99" s="32" t="n"/>
    </row>
    <row r="100">
      <c r="B100" s="7" t="n"/>
      <c r="C100" s="32" t="n"/>
      <c r="D100" s="32" t="n"/>
      <c r="E100" s="32" t="n"/>
      <c r="F100" s="32" t="n"/>
      <c r="G100" s="21">
        <f>IF(OR(E100="",F100=""),"",E100-F100)</f>
        <v/>
      </c>
      <c r="H100" s="19">
        <f>IF(OR(E100="",F100="",E100=0),"",F100/E100)</f>
        <v/>
      </c>
      <c r="I100" s="19">
        <f>IF(D100="","",IFERROR(INDEX(Setup!$D$14:$D$23,MATCH(D100,Setup!$B$14:$B$23,0)),""))</f>
        <v/>
      </c>
      <c r="J100" s="21">
        <f>IF(OR(H100="",I100=""),"",IF(H100&gt;=I100,"OK",IF(H100&gt;=I100-Setup!$D$25,"WATCH","ACTION")))</f>
        <v/>
      </c>
      <c r="K100" s="32" t="n"/>
      <c r="L100" s="32" t="n"/>
    </row>
    <row r="101">
      <c r="B101" s="7" t="n"/>
      <c r="C101" s="32" t="n"/>
      <c r="D101" s="32" t="n"/>
      <c r="E101" s="32" t="n"/>
      <c r="F101" s="32" t="n"/>
      <c r="G101" s="21">
        <f>IF(OR(E101="",F101=""),"",E101-F101)</f>
        <v/>
      </c>
      <c r="H101" s="19">
        <f>IF(OR(E101="",F101="",E101=0),"",F101/E101)</f>
        <v/>
      </c>
      <c r="I101" s="19">
        <f>IF(D101="","",IFERROR(INDEX(Setup!$D$14:$D$23,MATCH(D101,Setup!$B$14:$B$23,0)),""))</f>
        <v/>
      </c>
      <c r="J101" s="21">
        <f>IF(OR(H101="",I101=""),"",IF(H101&gt;=I101,"OK",IF(H101&gt;=I101-Setup!$D$25,"WATCH","ACTION")))</f>
        <v/>
      </c>
      <c r="K101" s="32" t="n"/>
      <c r="L101" s="32" t="n"/>
    </row>
    <row r="102">
      <c r="B102" s="7" t="n"/>
      <c r="C102" s="32" t="n"/>
      <c r="D102" s="32" t="n"/>
      <c r="E102" s="32" t="n"/>
      <c r="F102" s="32" t="n"/>
      <c r="G102" s="21">
        <f>IF(OR(E102="",F102=""),"",E102-F102)</f>
        <v/>
      </c>
      <c r="H102" s="19">
        <f>IF(OR(E102="",F102="",E102=0),"",F102/E102)</f>
        <v/>
      </c>
      <c r="I102" s="19">
        <f>IF(D102="","",IFERROR(INDEX(Setup!$D$14:$D$23,MATCH(D102,Setup!$B$14:$B$23,0)),""))</f>
        <v/>
      </c>
      <c r="J102" s="21">
        <f>IF(OR(H102="",I102=""),"",IF(H102&gt;=I102,"OK",IF(H102&gt;=I102-Setup!$D$25,"WATCH","ACTION")))</f>
        <v/>
      </c>
      <c r="K102" s="32" t="n"/>
      <c r="L102" s="32" t="n"/>
    </row>
    <row r="103">
      <c r="B103" s="7" t="n"/>
      <c r="C103" s="32" t="n"/>
      <c r="D103" s="32" t="n"/>
      <c r="E103" s="32" t="n"/>
      <c r="F103" s="32" t="n"/>
      <c r="G103" s="21">
        <f>IF(OR(E103="",F103=""),"",E103-F103)</f>
        <v/>
      </c>
      <c r="H103" s="19">
        <f>IF(OR(E103="",F103="",E103=0),"",F103/E103)</f>
        <v/>
      </c>
      <c r="I103" s="19">
        <f>IF(D103="","",IFERROR(INDEX(Setup!$D$14:$D$23,MATCH(D103,Setup!$B$14:$B$23,0)),""))</f>
        <v/>
      </c>
      <c r="J103" s="21">
        <f>IF(OR(H103="",I103=""),"",IF(H103&gt;=I103,"OK",IF(H103&gt;=I103-Setup!$D$25,"WATCH","ACTION")))</f>
        <v/>
      </c>
      <c r="K103" s="32" t="n"/>
      <c r="L103" s="32" t="n"/>
    </row>
    <row r="104">
      <c r="B104" s="7" t="n"/>
      <c r="C104" s="32" t="n"/>
      <c r="D104" s="32" t="n"/>
      <c r="E104" s="32" t="n"/>
      <c r="F104" s="32" t="n"/>
      <c r="G104" s="21">
        <f>IF(OR(E104="",F104=""),"",E104-F104)</f>
        <v/>
      </c>
      <c r="H104" s="19">
        <f>IF(OR(E104="",F104="",E104=0),"",F104/E104)</f>
        <v/>
      </c>
      <c r="I104" s="19">
        <f>IF(D104="","",IFERROR(INDEX(Setup!$D$14:$D$23,MATCH(D104,Setup!$B$14:$B$23,0)),""))</f>
        <v/>
      </c>
      <c r="J104" s="21">
        <f>IF(OR(H104="",I104=""),"",IF(H104&gt;=I104,"OK",IF(H104&gt;=I104-Setup!$D$25,"WATCH","ACTION")))</f>
        <v/>
      </c>
      <c r="K104" s="32" t="n"/>
      <c r="L104" s="32" t="n"/>
    </row>
    <row r="105">
      <c r="B105" s="7" t="n"/>
      <c r="C105" s="32" t="n"/>
      <c r="D105" s="32" t="n"/>
      <c r="E105" s="32" t="n"/>
      <c r="F105" s="32" t="n"/>
      <c r="G105" s="21">
        <f>IF(OR(E105="",F105=""),"",E105-F105)</f>
        <v/>
      </c>
      <c r="H105" s="19">
        <f>IF(OR(E105="",F105="",E105=0),"",F105/E105)</f>
        <v/>
      </c>
      <c r="I105" s="19">
        <f>IF(D105="","",IFERROR(INDEX(Setup!$D$14:$D$23,MATCH(D105,Setup!$B$14:$B$23,0)),""))</f>
        <v/>
      </c>
      <c r="J105" s="21">
        <f>IF(OR(H105="",I105=""),"",IF(H105&gt;=I105,"OK",IF(H105&gt;=I105-Setup!$D$25,"WATCH","ACTION")))</f>
        <v/>
      </c>
      <c r="K105" s="32" t="n"/>
      <c r="L105" s="32" t="n"/>
    </row>
    <row r="106">
      <c r="B106" s="7" t="n"/>
      <c r="C106" s="32" t="n"/>
      <c r="D106" s="32" t="n"/>
      <c r="E106" s="32" t="n"/>
      <c r="F106" s="32" t="n"/>
      <c r="G106" s="21">
        <f>IF(OR(E106="",F106=""),"",E106-F106)</f>
        <v/>
      </c>
      <c r="H106" s="19">
        <f>IF(OR(E106="",F106="",E106=0),"",F106/E106)</f>
        <v/>
      </c>
      <c r="I106" s="19">
        <f>IF(D106="","",IFERROR(INDEX(Setup!$D$14:$D$23,MATCH(D106,Setup!$B$14:$B$23,0)),""))</f>
        <v/>
      </c>
      <c r="J106" s="21">
        <f>IF(OR(H106="",I106=""),"",IF(H106&gt;=I106,"OK",IF(H106&gt;=I106-Setup!$D$25,"WATCH","ACTION")))</f>
        <v/>
      </c>
      <c r="K106" s="32" t="n"/>
      <c r="L106" s="32" t="n"/>
    </row>
    <row r="107">
      <c r="B107" s="7" t="n"/>
      <c r="C107" s="32" t="n"/>
      <c r="D107" s="32" t="n"/>
      <c r="E107" s="32" t="n"/>
      <c r="F107" s="32" t="n"/>
      <c r="G107" s="21">
        <f>IF(OR(E107="",F107=""),"",E107-F107)</f>
        <v/>
      </c>
      <c r="H107" s="19">
        <f>IF(OR(E107="",F107="",E107=0),"",F107/E107)</f>
        <v/>
      </c>
      <c r="I107" s="19">
        <f>IF(D107="","",IFERROR(INDEX(Setup!$D$14:$D$23,MATCH(D107,Setup!$B$14:$B$23,0)),""))</f>
        <v/>
      </c>
      <c r="J107" s="21">
        <f>IF(OR(H107="",I107=""),"",IF(H107&gt;=I107,"OK",IF(H107&gt;=I107-Setup!$D$25,"WATCH","ACTION")))</f>
        <v/>
      </c>
      <c r="K107" s="32" t="n"/>
      <c r="L107" s="32" t="n"/>
    </row>
    <row r="108">
      <c r="B108" s="7" t="n"/>
      <c r="C108" s="32" t="n"/>
      <c r="D108" s="32" t="n"/>
      <c r="E108" s="32" t="n"/>
      <c r="F108" s="32" t="n"/>
      <c r="G108" s="21">
        <f>IF(OR(E108="",F108=""),"",E108-F108)</f>
        <v/>
      </c>
      <c r="H108" s="19">
        <f>IF(OR(E108="",F108="",E108=0),"",F108/E108)</f>
        <v/>
      </c>
      <c r="I108" s="19">
        <f>IF(D108="","",IFERROR(INDEX(Setup!$D$14:$D$23,MATCH(D108,Setup!$B$14:$B$23,0)),""))</f>
        <v/>
      </c>
      <c r="J108" s="21">
        <f>IF(OR(H108="",I108=""),"",IF(H108&gt;=I108,"OK",IF(H108&gt;=I108-Setup!$D$25,"WATCH","ACTION")))</f>
        <v/>
      </c>
      <c r="K108" s="32" t="n"/>
      <c r="L108" s="32" t="n"/>
    </row>
    <row r="109">
      <c r="B109" s="7" t="n"/>
      <c r="C109" s="32" t="n"/>
      <c r="D109" s="32" t="n"/>
      <c r="E109" s="32" t="n"/>
      <c r="F109" s="32" t="n"/>
      <c r="G109" s="21">
        <f>IF(OR(E109="",F109=""),"",E109-F109)</f>
        <v/>
      </c>
      <c r="H109" s="19">
        <f>IF(OR(E109="",F109="",E109=0),"",F109/E109)</f>
        <v/>
      </c>
      <c r="I109" s="19">
        <f>IF(D109="","",IFERROR(INDEX(Setup!$D$14:$D$23,MATCH(D109,Setup!$B$14:$B$23,0)),""))</f>
        <v/>
      </c>
      <c r="J109" s="21">
        <f>IF(OR(H109="",I109=""),"",IF(H109&gt;=I109,"OK",IF(H109&gt;=I109-Setup!$D$25,"WATCH","ACTION")))</f>
        <v/>
      </c>
      <c r="K109" s="32" t="n"/>
      <c r="L109" s="32" t="n"/>
    </row>
    <row r="110">
      <c r="B110" s="7" t="n"/>
      <c r="C110" s="32" t="n"/>
      <c r="D110" s="32" t="n"/>
      <c r="E110" s="32" t="n"/>
      <c r="F110" s="32" t="n"/>
      <c r="G110" s="21">
        <f>IF(OR(E110="",F110=""),"",E110-F110)</f>
        <v/>
      </c>
      <c r="H110" s="19">
        <f>IF(OR(E110="",F110="",E110=0),"",F110/E110)</f>
        <v/>
      </c>
      <c r="I110" s="19">
        <f>IF(D110="","",IFERROR(INDEX(Setup!$D$14:$D$23,MATCH(D110,Setup!$B$14:$B$23,0)),""))</f>
        <v/>
      </c>
      <c r="J110" s="21">
        <f>IF(OR(H110="",I110=""),"",IF(H110&gt;=I110,"OK",IF(H110&gt;=I110-Setup!$D$25,"WATCH","ACTION")))</f>
        <v/>
      </c>
      <c r="K110" s="32" t="n"/>
      <c r="L110" s="32" t="n"/>
    </row>
    <row r="111">
      <c r="B111" s="7" t="n"/>
      <c r="C111" s="32" t="n"/>
      <c r="D111" s="32" t="n"/>
      <c r="E111" s="32" t="n"/>
      <c r="F111" s="32" t="n"/>
      <c r="G111" s="21">
        <f>IF(OR(E111="",F111=""),"",E111-F111)</f>
        <v/>
      </c>
      <c r="H111" s="19">
        <f>IF(OR(E111="",F111="",E111=0),"",F111/E111)</f>
        <v/>
      </c>
      <c r="I111" s="19">
        <f>IF(D111="","",IFERROR(INDEX(Setup!$D$14:$D$23,MATCH(D111,Setup!$B$14:$B$23,0)),""))</f>
        <v/>
      </c>
      <c r="J111" s="21">
        <f>IF(OR(H111="",I111=""),"",IF(H111&gt;=I111,"OK",IF(H111&gt;=I111-Setup!$D$25,"WATCH","ACTION")))</f>
        <v/>
      </c>
      <c r="K111" s="32" t="n"/>
      <c r="L111" s="32" t="n"/>
    </row>
    <row r="112">
      <c r="B112" s="7" t="n"/>
      <c r="C112" s="32" t="n"/>
      <c r="D112" s="32" t="n"/>
      <c r="E112" s="32" t="n"/>
      <c r="F112" s="32" t="n"/>
      <c r="G112" s="21">
        <f>IF(OR(E112="",F112=""),"",E112-F112)</f>
        <v/>
      </c>
      <c r="H112" s="19">
        <f>IF(OR(E112="",F112="",E112=0),"",F112/E112)</f>
        <v/>
      </c>
      <c r="I112" s="19">
        <f>IF(D112="","",IFERROR(INDEX(Setup!$D$14:$D$23,MATCH(D112,Setup!$B$14:$B$23,0)),""))</f>
        <v/>
      </c>
      <c r="J112" s="21">
        <f>IF(OR(H112="",I112=""),"",IF(H112&gt;=I112,"OK",IF(H112&gt;=I112-Setup!$D$25,"WATCH","ACTION")))</f>
        <v/>
      </c>
      <c r="K112" s="32" t="n"/>
      <c r="L112" s="32" t="n"/>
    </row>
    <row r="113">
      <c r="B113" s="7" t="n"/>
      <c r="C113" s="32" t="n"/>
      <c r="D113" s="32" t="n"/>
      <c r="E113" s="32" t="n"/>
      <c r="F113" s="32" t="n"/>
      <c r="G113" s="21">
        <f>IF(OR(E113="",F113=""),"",E113-F113)</f>
        <v/>
      </c>
      <c r="H113" s="19">
        <f>IF(OR(E113="",F113="",E113=0),"",F113/E113)</f>
        <v/>
      </c>
      <c r="I113" s="19">
        <f>IF(D113="","",IFERROR(INDEX(Setup!$D$14:$D$23,MATCH(D113,Setup!$B$14:$B$23,0)),""))</f>
        <v/>
      </c>
      <c r="J113" s="21">
        <f>IF(OR(H113="",I113=""),"",IF(H113&gt;=I113,"OK",IF(H113&gt;=I113-Setup!$D$25,"WATCH","ACTION")))</f>
        <v/>
      </c>
      <c r="K113" s="32" t="n"/>
      <c r="L113" s="32" t="n"/>
    </row>
    <row r="114">
      <c r="B114" s="7" t="n"/>
      <c r="C114" s="32" t="n"/>
      <c r="D114" s="32" t="n"/>
      <c r="E114" s="32" t="n"/>
      <c r="F114" s="32" t="n"/>
      <c r="G114" s="21">
        <f>IF(OR(E114="",F114=""),"",E114-F114)</f>
        <v/>
      </c>
      <c r="H114" s="19">
        <f>IF(OR(E114="",F114="",E114=0),"",F114/E114)</f>
        <v/>
      </c>
      <c r="I114" s="19">
        <f>IF(D114="","",IFERROR(INDEX(Setup!$D$14:$D$23,MATCH(D114,Setup!$B$14:$B$23,0)),""))</f>
        <v/>
      </c>
      <c r="J114" s="21">
        <f>IF(OR(H114="",I114=""),"",IF(H114&gt;=I114,"OK",IF(H114&gt;=I114-Setup!$D$25,"WATCH","ACTION")))</f>
        <v/>
      </c>
      <c r="K114" s="32" t="n"/>
      <c r="L114" s="32" t="n"/>
    </row>
    <row r="115">
      <c r="B115" s="7" t="n"/>
      <c r="C115" s="32" t="n"/>
      <c r="D115" s="32" t="n"/>
      <c r="E115" s="32" t="n"/>
      <c r="F115" s="32" t="n"/>
      <c r="G115" s="21">
        <f>IF(OR(E115="",F115=""),"",E115-F115)</f>
        <v/>
      </c>
      <c r="H115" s="19">
        <f>IF(OR(E115="",F115="",E115=0),"",F115/E115)</f>
        <v/>
      </c>
      <c r="I115" s="19">
        <f>IF(D115="","",IFERROR(INDEX(Setup!$D$14:$D$23,MATCH(D115,Setup!$B$14:$B$23,0)),""))</f>
        <v/>
      </c>
      <c r="J115" s="21">
        <f>IF(OR(H115="",I115=""),"",IF(H115&gt;=I115,"OK",IF(H115&gt;=I115-Setup!$D$25,"WATCH","ACTION")))</f>
        <v/>
      </c>
      <c r="K115" s="32" t="n"/>
      <c r="L115" s="32" t="n"/>
    </row>
    <row r="116">
      <c r="B116" s="7" t="n"/>
      <c r="C116" s="32" t="n"/>
      <c r="D116" s="32" t="n"/>
      <c r="E116" s="32" t="n"/>
      <c r="F116" s="32" t="n"/>
      <c r="G116" s="21">
        <f>IF(OR(E116="",F116=""),"",E116-F116)</f>
        <v/>
      </c>
      <c r="H116" s="19">
        <f>IF(OR(E116="",F116="",E116=0),"",F116/E116)</f>
        <v/>
      </c>
      <c r="I116" s="19">
        <f>IF(D116="","",IFERROR(INDEX(Setup!$D$14:$D$23,MATCH(D116,Setup!$B$14:$B$23,0)),""))</f>
        <v/>
      </c>
      <c r="J116" s="21">
        <f>IF(OR(H116="",I116=""),"",IF(H116&gt;=I116,"OK",IF(H116&gt;=I116-Setup!$D$25,"WATCH","ACTION")))</f>
        <v/>
      </c>
      <c r="K116" s="32" t="n"/>
      <c r="L116" s="32" t="n"/>
    </row>
    <row r="117">
      <c r="B117" s="7" t="n"/>
      <c r="C117" s="32" t="n"/>
      <c r="D117" s="32" t="n"/>
      <c r="E117" s="32" t="n"/>
      <c r="F117" s="32" t="n"/>
      <c r="G117" s="21">
        <f>IF(OR(E117="",F117=""),"",E117-F117)</f>
        <v/>
      </c>
      <c r="H117" s="19">
        <f>IF(OR(E117="",F117="",E117=0),"",F117/E117)</f>
        <v/>
      </c>
      <c r="I117" s="19">
        <f>IF(D117="","",IFERROR(INDEX(Setup!$D$14:$D$23,MATCH(D117,Setup!$B$14:$B$23,0)),""))</f>
        <v/>
      </c>
      <c r="J117" s="21">
        <f>IF(OR(H117="",I117=""),"",IF(H117&gt;=I117,"OK",IF(H117&gt;=I117-Setup!$D$25,"WATCH","ACTION")))</f>
        <v/>
      </c>
      <c r="K117" s="32" t="n"/>
      <c r="L117" s="32" t="n"/>
    </row>
    <row r="118">
      <c r="B118" s="7" t="n"/>
      <c r="C118" s="32" t="n"/>
      <c r="D118" s="32" t="n"/>
      <c r="E118" s="32" t="n"/>
      <c r="F118" s="32" t="n"/>
      <c r="G118" s="21">
        <f>IF(OR(E118="",F118=""),"",E118-F118)</f>
        <v/>
      </c>
      <c r="H118" s="19">
        <f>IF(OR(E118="",F118="",E118=0),"",F118/E118)</f>
        <v/>
      </c>
      <c r="I118" s="19">
        <f>IF(D118="","",IFERROR(INDEX(Setup!$D$14:$D$23,MATCH(D118,Setup!$B$14:$B$23,0)),""))</f>
        <v/>
      </c>
      <c r="J118" s="21">
        <f>IF(OR(H118="",I118=""),"",IF(H118&gt;=I118,"OK",IF(H118&gt;=I118-Setup!$D$25,"WATCH","ACTION")))</f>
        <v/>
      </c>
      <c r="K118" s="32" t="n"/>
      <c r="L118" s="32" t="n"/>
    </row>
    <row r="119">
      <c r="B119" s="7" t="n"/>
      <c r="C119" s="32" t="n"/>
      <c r="D119" s="32" t="n"/>
      <c r="E119" s="32" t="n"/>
      <c r="F119" s="32" t="n"/>
      <c r="G119" s="21">
        <f>IF(OR(E119="",F119=""),"",E119-F119)</f>
        <v/>
      </c>
      <c r="H119" s="19">
        <f>IF(OR(E119="",F119="",E119=0),"",F119/E119)</f>
        <v/>
      </c>
      <c r="I119" s="19">
        <f>IF(D119="","",IFERROR(INDEX(Setup!$D$14:$D$23,MATCH(D119,Setup!$B$14:$B$23,0)),""))</f>
        <v/>
      </c>
      <c r="J119" s="21">
        <f>IF(OR(H119="",I119=""),"",IF(H119&gt;=I119,"OK",IF(H119&gt;=I119-Setup!$D$25,"WATCH","ACTION")))</f>
        <v/>
      </c>
      <c r="K119" s="32" t="n"/>
      <c r="L119" s="32" t="n"/>
    </row>
    <row r="120">
      <c r="B120" s="7" t="n"/>
      <c r="C120" s="32" t="n"/>
      <c r="D120" s="32" t="n"/>
      <c r="E120" s="32" t="n"/>
      <c r="F120" s="32" t="n"/>
      <c r="G120" s="21">
        <f>IF(OR(E120="",F120=""),"",E120-F120)</f>
        <v/>
      </c>
      <c r="H120" s="19">
        <f>IF(OR(E120="",F120="",E120=0),"",F120/E120)</f>
        <v/>
      </c>
      <c r="I120" s="19">
        <f>IF(D120="","",IFERROR(INDEX(Setup!$D$14:$D$23,MATCH(D120,Setup!$B$14:$B$23,0)),""))</f>
        <v/>
      </c>
      <c r="J120" s="21">
        <f>IF(OR(H120="",I120=""),"",IF(H120&gt;=I120,"OK",IF(H120&gt;=I120-Setup!$D$25,"WATCH","ACTION")))</f>
        <v/>
      </c>
      <c r="K120" s="32" t="n"/>
      <c r="L120" s="32" t="n"/>
    </row>
    <row r="121">
      <c r="B121" s="7" t="n"/>
      <c r="C121" s="32" t="n"/>
      <c r="D121" s="32" t="n"/>
      <c r="E121" s="32" t="n"/>
      <c r="F121" s="32" t="n"/>
      <c r="G121" s="21">
        <f>IF(OR(E121="",F121=""),"",E121-F121)</f>
        <v/>
      </c>
      <c r="H121" s="19">
        <f>IF(OR(E121="",F121="",E121=0),"",F121/E121)</f>
        <v/>
      </c>
      <c r="I121" s="19">
        <f>IF(D121="","",IFERROR(INDEX(Setup!$D$14:$D$23,MATCH(D121,Setup!$B$14:$B$23,0)),""))</f>
        <v/>
      </c>
      <c r="J121" s="21">
        <f>IF(OR(H121="",I121=""),"",IF(H121&gt;=I121,"OK",IF(H121&gt;=I121-Setup!$D$25,"WATCH","ACTION")))</f>
        <v/>
      </c>
      <c r="K121" s="32" t="n"/>
      <c r="L121" s="32" t="n"/>
    </row>
    <row r="122">
      <c r="B122" s="7" t="n"/>
      <c r="C122" s="32" t="n"/>
      <c r="D122" s="32" t="n"/>
      <c r="E122" s="32" t="n"/>
      <c r="F122" s="32" t="n"/>
      <c r="G122" s="21">
        <f>IF(OR(E122="",F122=""),"",E122-F122)</f>
        <v/>
      </c>
      <c r="H122" s="19">
        <f>IF(OR(E122="",F122="",E122=0),"",F122/E122)</f>
        <v/>
      </c>
      <c r="I122" s="19">
        <f>IF(D122="","",IFERROR(INDEX(Setup!$D$14:$D$23,MATCH(D122,Setup!$B$14:$B$23,0)),""))</f>
        <v/>
      </c>
      <c r="J122" s="21">
        <f>IF(OR(H122="",I122=""),"",IF(H122&gt;=I122,"OK",IF(H122&gt;=I122-Setup!$D$25,"WATCH","ACTION")))</f>
        <v/>
      </c>
      <c r="K122" s="32" t="n"/>
      <c r="L122" s="32" t="n"/>
    </row>
    <row r="123">
      <c r="B123" s="7" t="n"/>
      <c r="C123" s="32" t="n"/>
      <c r="D123" s="32" t="n"/>
      <c r="E123" s="32" t="n"/>
      <c r="F123" s="32" t="n"/>
      <c r="G123" s="21">
        <f>IF(OR(E123="",F123=""),"",E123-F123)</f>
        <v/>
      </c>
      <c r="H123" s="19">
        <f>IF(OR(E123="",F123="",E123=0),"",F123/E123)</f>
        <v/>
      </c>
      <c r="I123" s="19">
        <f>IF(D123="","",IFERROR(INDEX(Setup!$D$14:$D$23,MATCH(D123,Setup!$B$14:$B$23,0)),""))</f>
        <v/>
      </c>
      <c r="J123" s="21">
        <f>IF(OR(H123="",I123=""),"",IF(H123&gt;=I123,"OK",IF(H123&gt;=I123-Setup!$D$25,"WATCH","ACTION")))</f>
        <v/>
      </c>
      <c r="K123" s="32" t="n"/>
      <c r="L123" s="32" t="n"/>
    </row>
    <row r="124">
      <c r="B124" s="7" t="n"/>
      <c r="C124" s="32" t="n"/>
      <c r="D124" s="32" t="n"/>
      <c r="E124" s="32" t="n"/>
      <c r="F124" s="32" t="n"/>
      <c r="G124" s="21">
        <f>IF(OR(E124="",F124=""),"",E124-F124)</f>
        <v/>
      </c>
      <c r="H124" s="19">
        <f>IF(OR(E124="",F124="",E124=0),"",F124/E124)</f>
        <v/>
      </c>
      <c r="I124" s="19">
        <f>IF(D124="","",IFERROR(INDEX(Setup!$D$14:$D$23,MATCH(D124,Setup!$B$14:$B$23,0)),""))</f>
        <v/>
      </c>
      <c r="J124" s="21">
        <f>IF(OR(H124="",I124=""),"",IF(H124&gt;=I124,"OK",IF(H124&gt;=I124-Setup!$D$25,"WATCH","ACTION")))</f>
        <v/>
      </c>
      <c r="K124" s="32" t="n"/>
      <c r="L124" s="32" t="n"/>
    </row>
    <row r="125">
      <c r="B125" s="7" t="n"/>
      <c r="C125" s="32" t="n"/>
      <c r="D125" s="32" t="n"/>
      <c r="E125" s="32" t="n"/>
      <c r="F125" s="32" t="n"/>
      <c r="G125" s="21">
        <f>IF(OR(E125="",F125=""),"",E125-F125)</f>
        <v/>
      </c>
      <c r="H125" s="19">
        <f>IF(OR(E125="",F125="",E125=0),"",F125/E125)</f>
        <v/>
      </c>
      <c r="I125" s="19">
        <f>IF(D125="","",IFERROR(INDEX(Setup!$D$14:$D$23,MATCH(D125,Setup!$B$14:$B$23,0)),""))</f>
        <v/>
      </c>
      <c r="J125" s="21">
        <f>IF(OR(H125="",I125=""),"",IF(H125&gt;=I125,"OK",IF(H125&gt;=I125-Setup!$D$25,"WATCH","ACTION")))</f>
        <v/>
      </c>
      <c r="K125" s="32" t="n"/>
      <c r="L125" s="32" t="n"/>
    </row>
    <row r="126">
      <c r="B126" s="7" t="n"/>
      <c r="C126" s="32" t="n"/>
      <c r="D126" s="32" t="n"/>
      <c r="E126" s="32" t="n"/>
      <c r="F126" s="32" t="n"/>
      <c r="G126" s="21">
        <f>IF(OR(E126="",F126=""),"",E126-F126)</f>
        <v/>
      </c>
      <c r="H126" s="19">
        <f>IF(OR(E126="",F126="",E126=0),"",F126/E126)</f>
        <v/>
      </c>
      <c r="I126" s="19">
        <f>IF(D126="","",IFERROR(INDEX(Setup!$D$14:$D$23,MATCH(D126,Setup!$B$14:$B$23,0)),""))</f>
        <v/>
      </c>
      <c r="J126" s="21">
        <f>IF(OR(H126="",I126=""),"",IF(H126&gt;=I126,"OK",IF(H126&gt;=I126-Setup!$D$25,"WATCH","ACTION")))</f>
        <v/>
      </c>
      <c r="K126" s="32" t="n"/>
      <c r="L126" s="32" t="n"/>
    </row>
    <row r="127">
      <c r="B127" s="7" t="n"/>
      <c r="C127" s="32" t="n"/>
      <c r="D127" s="32" t="n"/>
      <c r="E127" s="32" t="n"/>
      <c r="F127" s="32" t="n"/>
      <c r="G127" s="21">
        <f>IF(OR(E127="",F127=""),"",E127-F127)</f>
        <v/>
      </c>
      <c r="H127" s="19">
        <f>IF(OR(E127="",F127="",E127=0),"",F127/E127)</f>
        <v/>
      </c>
      <c r="I127" s="19">
        <f>IF(D127="","",IFERROR(INDEX(Setup!$D$14:$D$23,MATCH(D127,Setup!$B$14:$B$23,0)),""))</f>
        <v/>
      </c>
      <c r="J127" s="21">
        <f>IF(OR(H127="",I127=""),"",IF(H127&gt;=I127,"OK",IF(H127&gt;=I127-Setup!$D$25,"WATCH","ACTION")))</f>
        <v/>
      </c>
      <c r="K127" s="32" t="n"/>
      <c r="L127" s="32" t="n"/>
    </row>
    <row r="128">
      <c r="B128" s="7" t="n"/>
      <c r="C128" s="32" t="n"/>
      <c r="D128" s="32" t="n"/>
      <c r="E128" s="32" t="n"/>
      <c r="F128" s="32" t="n"/>
      <c r="G128" s="21">
        <f>IF(OR(E128="",F128=""),"",E128-F128)</f>
        <v/>
      </c>
      <c r="H128" s="19">
        <f>IF(OR(E128="",F128="",E128=0),"",F128/E128)</f>
        <v/>
      </c>
      <c r="I128" s="19">
        <f>IF(D128="","",IFERROR(INDEX(Setup!$D$14:$D$23,MATCH(D128,Setup!$B$14:$B$23,0)),""))</f>
        <v/>
      </c>
      <c r="J128" s="21">
        <f>IF(OR(H128="",I128=""),"",IF(H128&gt;=I128,"OK",IF(H128&gt;=I128-Setup!$D$25,"WATCH","ACTION")))</f>
        <v/>
      </c>
      <c r="K128" s="32" t="n"/>
      <c r="L128" s="32" t="n"/>
    </row>
    <row r="129">
      <c r="B129" s="7" t="n"/>
      <c r="C129" s="32" t="n"/>
      <c r="D129" s="32" t="n"/>
      <c r="E129" s="32" t="n"/>
      <c r="F129" s="32" t="n"/>
      <c r="G129" s="21">
        <f>IF(OR(E129="",F129=""),"",E129-F129)</f>
        <v/>
      </c>
      <c r="H129" s="19">
        <f>IF(OR(E129="",F129="",E129=0),"",F129/E129)</f>
        <v/>
      </c>
      <c r="I129" s="19">
        <f>IF(D129="","",IFERROR(INDEX(Setup!$D$14:$D$23,MATCH(D129,Setup!$B$14:$B$23,0)),""))</f>
        <v/>
      </c>
      <c r="J129" s="21">
        <f>IF(OR(H129="",I129=""),"",IF(H129&gt;=I129,"OK",IF(H129&gt;=I129-Setup!$D$25,"WATCH","ACTION")))</f>
        <v/>
      </c>
      <c r="K129" s="32" t="n"/>
      <c r="L129" s="32" t="n"/>
    </row>
    <row r="130">
      <c r="B130" s="7" t="n"/>
      <c r="C130" s="32" t="n"/>
      <c r="D130" s="32" t="n"/>
      <c r="E130" s="32" t="n"/>
      <c r="F130" s="32" t="n"/>
      <c r="G130" s="21">
        <f>IF(OR(E130="",F130=""),"",E130-F130)</f>
        <v/>
      </c>
      <c r="H130" s="19">
        <f>IF(OR(E130="",F130="",E130=0),"",F130/E130)</f>
        <v/>
      </c>
      <c r="I130" s="19">
        <f>IF(D130="","",IFERROR(INDEX(Setup!$D$14:$D$23,MATCH(D130,Setup!$B$14:$B$23,0)),""))</f>
        <v/>
      </c>
      <c r="J130" s="21">
        <f>IF(OR(H130="",I130=""),"",IF(H130&gt;=I130,"OK",IF(H130&gt;=I130-Setup!$D$25,"WATCH","ACTION")))</f>
        <v/>
      </c>
      <c r="K130" s="32" t="n"/>
      <c r="L130" s="32" t="n"/>
    </row>
    <row r="131">
      <c r="B131" s="7" t="n"/>
      <c r="C131" s="32" t="n"/>
      <c r="D131" s="32" t="n"/>
      <c r="E131" s="32" t="n"/>
      <c r="F131" s="32" t="n"/>
      <c r="G131" s="21">
        <f>IF(OR(E131="",F131=""),"",E131-F131)</f>
        <v/>
      </c>
      <c r="H131" s="19">
        <f>IF(OR(E131="",F131="",E131=0),"",F131/E131)</f>
        <v/>
      </c>
      <c r="I131" s="19">
        <f>IF(D131="","",IFERROR(INDEX(Setup!$D$14:$D$23,MATCH(D131,Setup!$B$14:$B$23,0)),""))</f>
        <v/>
      </c>
      <c r="J131" s="21">
        <f>IF(OR(H131="",I131=""),"",IF(H131&gt;=I131,"OK",IF(H131&gt;=I131-Setup!$D$25,"WATCH","ACTION")))</f>
        <v/>
      </c>
      <c r="K131" s="32" t="n"/>
      <c r="L131" s="32" t="n"/>
    </row>
    <row r="132">
      <c r="B132" s="7" t="n"/>
      <c r="C132" s="32" t="n"/>
      <c r="D132" s="32" t="n"/>
      <c r="E132" s="32" t="n"/>
      <c r="F132" s="32" t="n"/>
      <c r="G132" s="21">
        <f>IF(OR(E132="",F132=""),"",E132-F132)</f>
        <v/>
      </c>
      <c r="H132" s="19">
        <f>IF(OR(E132="",F132="",E132=0),"",F132/E132)</f>
        <v/>
      </c>
      <c r="I132" s="19">
        <f>IF(D132="","",IFERROR(INDEX(Setup!$D$14:$D$23,MATCH(D132,Setup!$B$14:$B$23,0)),""))</f>
        <v/>
      </c>
      <c r="J132" s="21">
        <f>IF(OR(H132="",I132=""),"",IF(H132&gt;=I132,"OK",IF(H132&gt;=I132-Setup!$D$25,"WATCH","ACTION")))</f>
        <v/>
      </c>
      <c r="K132" s="32" t="n"/>
      <c r="L132" s="32" t="n"/>
    </row>
    <row r="133">
      <c r="B133" s="7" t="n"/>
      <c r="C133" s="32" t="n"/>
      <c r="D133" s="32" t="n"/>
      <c r="E133" s="32" t="n"/>
      <c r="F133" s="32" t="n"/>
      <c r="G133" s="21">
        <f>IF(OR(E133="",F133=""),"",E133-F133)</f>
        <v/>
      </c>
      <c r="H133" s="19">
        <f>IF(OR(E133="",F133="",E133=0),"",F133/E133)</f>
        <v/>
      </c>
      <c r="I133" s="19">
        <f>IF(D133="","",IFERROR(INDEX(Setup!$D$14:$D$23,MATCH(D133,Setup!$B$14:$B$23,0)),""))</f>
        <v/>
      </c>
      <c r="J133" s="21">
        <f>IF(OR(H133="",I133=""),"",IF(H133&gt;=I133,"OK",IF(H133&gt;=I133-Setup!$D$25,"WATCH","ACTION")))</f>
        <v/>
      </c>
      <c r="K133" s="32" t="n"/>
      <c r="L133" s="32" t="n"/>
    </row>
    <row r="134">
      <c r="B134" s="7" t="n"/>
      <c r="C134" s="32" t="n"/>
      <c r="D134" s="32" t="n"/>
      <c r="E134" s="32" t="n"/>
      <c r="F134" s="32" t="n"/>
      <c r="G134" s="21">
        <f>IF(OR(E134="",F134=""),"",E134-F134)</f>
        <v/>
      </c>
      <c r="H134" s="19">
        <f>IF(OR(E134="",F134="",E134=0),"",F134/E134)</f>
        <v/>
      </c>
      <c r="I134" s="19">
        <f>IF(D134="","",IFERROR(INDEX(Setup!$D$14:$D$23,MATCH(D134,Setup!$B$14:$B$23,0)),""))</f>
        <v/>
      </c>
      <c r="J134" s="21">
        <f>IF(OR(H134="",I134=""),"",IF(H134&gt;=I134,"OK",IF(H134&gt;=I134-Setup!$D$25,"WATCH","ACTION")))</f>
        <v/>
      </c>
      <c r="K134" s="32" t="n"/>
      <c r="L134" s="32" t="n"/>
    </row>
    <row r="135">
      <c r="B135" s="7" t="n"/>
      <c r="C135" s="32" t="n"/>
      <c r="D135" s="32" t="n"/>
      <c r="E135" s="32" t="n"/>
      <c r="F135" s="32" t="n"/>
      <c r="G135" s="21">
        <f>IF(OR(E135="",F135=""),"",E135-F135)</f>
        <v/>
      </c>
      <c r="H135" s="19">
        <f>IF(OR(E135="",F135="",E135=0),"",F135/E135)</f>
        <v/>
      </c>
      <c r="I135" s="19">
        <f>IF(D135="","",IFERROR(INDEX(Setup!$D$14:$D$23,MATCH(D135,Setup!$B$14:$B$23,0)),""))</f>
        <v/>
      </c>
      <c r="J135" s="21">
        <f>IF(OR(H135="",I135=""),"",IF(H135&gt;=I135,"OK",IF(H135&gt;=I135-Setup!$D$25,"WATCH","ACTION")))</f>
        <v/>
      </c>
      <c r="K135" s="32" t="n"/>
      <c r="L135" s="32" t="n"/>
    </row>
    <row r="136">
      <c r="B136" s="7" t="n"/>
      <c r="C136" s="32" t="n"/>
      <c r="D136" s="32" t="n"/>
      <c r="E136" s="32" t="n"/>
      <c r="F136" s="32" t="n"/>
      <c r="G136" s="21">
        <f>IF(OR(E136="",F136=""),"",E136-F136)</f>
        <v/>
      </c>
      <c r="H136" s="19">
        <f>IF(OR(E136="",F136="",E136=0),"",F136/E136)</f>
        <v/>
      </c>
      <c r="I136" s="19">
        <f>IF(D136="","",IFERROR(INDEX(Setup!$D$14:$D$23,MATCH(D136,Setup!$B$14:$B$23,0)),""))</f>
        <v/>
      </c>
      <c r="J136" s="21">
        <f>IF(OR(H136="",I136=""),"",IF(H136&gt;=I136,"OK",IF(H136&gt;=I136-Setup!$D$25,"WATCH","ACTION")))</f>
        <v/>
      </c>
      <c r="K136" s="32" t="n"/>
      <c r="L136" s="32" t="n"/>
    </row>
    <row r="137">
      <c r="B137" s="7" t="n"/>
      <c r="C137" s="32" t="n"/>
      <c r="D137" s="32" t="n"/>
      <c r="E137" s="32" t="n"/>
      <c r="F137" s="32" t="n"/>
      <c r="G137" s="21">
        <f>IF(OR(E137="",F137=""),"",E137-F137)</f>
        <v/>
      </c>
      <c r="H137" s="19">
        <f>IF(OR(E137="",F137="",E137=0),"",F137/E137)</f>
        <v/>
      </c>
      <c r="I137" s="19">
        <f>IF(D137="","",IFERROR(INDEX(Setup!$D$14:$D$23,MATCH(D137,Setup!$B$14:$B$23,0)),""))</f>
        <v/>
      </c>
      <c r="J137" s="21">
        <f>IF(OR(H137="",I137=""),"",IF(H137&gt;=I137,"OK",IF(H137&gt;=I137-Setup!$D$25,"WATCH","ACTION")))</f>
        <v/>
      </c>
      <c r="K137" s="32" t="n"/>
      <c r="L137" s="32" t="n"/>
    </row>
    <row r="138">
      <c r="B138" s="7" t="n"/>
      <c r="C138" s="32" t="n"/>
      <c r="D138" s="32" t="n"/>
      <c r="E138" s="32" t="n"/>
      <c r="F138" s="32" t="n"/>
      <c r="G138" s="21">
        <f>IF(OR(E138="",F138=""),"",E138-F138)</f>
        <v/>
      </c>
      <c r="H138" s="19">
        <f>IF(OR(E138="",F138="",E138=0),"",F138/E138)</f>
        <v/>
      </c>
      <c r="I138" s="19">
        <f>IF(D138="","",IFERROR(INDEX(Setup!$D$14:$D$23,MATCH(D138,Setup!$B$14:$B$23,0)),""))</f>
        <v/>
      </c>
      <c r="J138" s="21">
        <f>IF(OR(H138="",I138=""),"",IF(H138&gt;=I138,"OK",IF(H138&gt;=I138-Setup!$D$25,"WATCH","ACTION")))</f>
        <v/>
      </c>
      <c r="K138" s="32" t="n"/>
      <c r="L138" s="32" t="n"/>
    </row>
    <row r="139">
      <c r="B139" s="7" t="n"/>
      <c r="C139" s="32" t="n"/>
      <c r="D139" s="32" t="n"/>
      <c r="E139" s="32" t="n"/>
      <c r="F139" s="32" t="n"/>
      <c r="G139" s="21">
        <f>IF(OR(E139="",F139=""),"",E139-F139)</f>
        <v/>
      </c>
      <c r="H139" s="19">
        <f>IF(OR(E139="",F139="",E139=0),"",F139/E139)</f>
        <v/>
      </c>
      <c r="I139" s="19">
        <f>IF(D139="","",IFERROR(INDEX(Setup!$D$14:$D$23,MATCH(D139,Setup!$B$14:$B$23,0)),""))</f>
        <v/>
      </c>
      <c r="J139" s="21">
        <f>IF(OR(H139="",I139=""),"",IF(H139&gt;=I139,"OK",IF(H139&gt;=I139-Setup!$D$25,"WATCH","ACTION")))</f>
        <v/>
      </c>
      <c r="K139" s="32" t="n"/>
      <c r="L139" s="32" t="n"/>
    </row>
    <row r="140">
      <c r="B140" s="7" t="n"/>
      <c r="C140" s="32" t="n"/>
      <c r="D140" s="32" t="n"/>
      <c r="E140" s="32" t="n"/>
      <c r="F140" s="32" t="n"/>
      <c r="G140" s="21">
        <f>IF(OR(E140="",F140=""),"",E140-F140)</f>
        <v/>
      </c>
      <c r="H140" s="19">
        <f>IF(OR(E140="",F140="",E140=0),"",F140/E140)</f>
        <v/>
      </c>
      <c r="I140" s="19">
        <f>IF(D140="","",IFERROR(INDEX(Setup!$D$14:$D$23,MATCH(D140,Setup!$B$14:$B$23,0)),""))</f>
        <v/>
      </c>
      <c r="J140" s="21">
        <f>IF(OR(H140="",I140=""),"",IF(H140&gt;=I140,"OK",IF(H140&gt;=I140-Setup!$D$25,"WATCH","ACTION")))</f>
        <v/>
      </c>
      <c r="K140" s="32" t="n"/>
      <c r="L140" s="32" t="n"/>
    </row>
    <row r="141">
      <c r="B141" s="7" t="n"/>
      <c r="C141" s="32" t="n"/>
      <c r="D141" s="32" t="n"/>
      <c r="E141" s="32" t="n"/>
      <c r="F141" s="32" t="n"/>
      <c r="G141" s="21">
        <f>IF(OR(E141="",F141=""),"",E141-F141)</f>
        <v/>
      </c>
      <c r="H141" s="19">
        <f>IF(OR(E141="",F141="",E141=0),"",F141/E141)</f>
        <v/>
      </c>
      <c r="I141" s="19">
        <f>IF(D141="","",IFERROR(INDEX(Setup!$D$14:$D$23,MATCH(D141,Setup!$B$14:$B$23,0)),""))</f>
        <v/>
      </c>
      <c r="J141" s="21">
        <f>IF(OR(H141="",I141=""),"",IF(H141&gt;=I141,"OK",IF(H141&gt;=I141-Setup!$D$25,"WATCH","ACTION")))</f>
        <v/>
      </c>
      <c r="K141" s="32" t="n"/>
      <c r="L141" s="32" t="n"/>
    </row>
    <row r="142">
      <c r="B142" s="7" t="n"/>
      <c r="C142" s="32" t="n"/>
      <c r="D142" s="32" t="n"/>
      <c r="E142" s="32" t="n"/>
      <c r="F142" s="32" t="n"/>
      <c r="G142" s="21">
        <f>IF(OR(E142="",F142=""),"",E142-F142)</f>
        <v/>
      </c>
      <c r="H142" s="19">
        <f>IF(OR(E142="",F142="",E142=0),"",F142/E142)</f>
        <v/>
      </c>
      <c r="I142" s="19">
        <f>IF(D142="","",IFERROR(INDEX(Setup!$D$14:$D$23,MATCH(D142,Setup!$B$14:$B$23,0)),""))</f>
        <v/>
      </c>
      <c r="J142" s="21">
        <f>IF(OR(H142="",I142=""),"",IF(H142&gt;=I142,"OK",IF(H142&gt;=I142-Setup!$D$25,"WATCH","ACTION")))</f>
        <v/>
      </c>
      <c r="K142" s="32" t="n"/>
      <c r="L142" s="32" t="n"/>
    </row>
    <row r="143">
      <c r="B143" s="7" t="n"/>
      <c r="C143" s="32" t="n"/>
      <c r="D143" s="32" t="n"/>
      <c r="E143" s="32" t="n"/>
      <c r="F143" s="32" t="n"/>
      <c r="G143" s="21">
        <f>IF(OR(E143="",F143=""),"",E143-F143)</f>
        <v/>
      </c>
      <c r="H143" s="19">
        <f>IF(OR(E143="",F143="",E143=0),"",F143/E143)</f>
        <v/>
      </c>
      <c r="I143" s="19">
        <f>IF(D143="","",IFERROR(INDEX(Setup!$D$14:$D$23,MATCH(D143,Setup!$B$14:$B$23,0)),""))</f>
        <v/>
      </c>
      <c r="J143" s="21">
        <f>IF(OR(H143="",I143=""),"",IF(H143&gt;=I143,"OK",IF(H143&gt;=I143-Setup!$D$25,"WATCH","ACTION")))</f>
        <v/>
      </c>
      <c r="K143" s="32" t="n"/>
      <c r="L143" s="32" t="n"/>
    </row>
    <row r="144">
      <c r="B144" s="7" t="n"/>
      <c r="C144" s="32" t="n"/>
      <c r="D144" s="32" t="n"/>
      <c r="E144" s="32" t="n"/>
      <c r="F144" s="32" t="n"/>
      <c r="G144" s="21">
        <f>IF(OR(E144="",F144=""),"",E144-F144)</f>
        <v/>
      </c>
      <c r="H144" s="19">
        <f>IF(OR(E144="",F144="",E144=0),"",F144/E144)</f>
        <v/>
      </c>
      <c r="I144" s="19">
        <f>IF(D144="","",IFERROR(INDEX(Setup!$D$14:$D$23,MATCH(D144,Setup!$B$14:$B$23,0)),""))</f>
        <v/>
      </c>
      <c r="J144" s="21">
        <f>IF(OR(H144="",I144=""),"",IF(H144&gt;=I144,"OK",IF(H144&gt;=I144-Setup!$D$25,"WATCH","ACTION")))</f>
        <v/>
      </c>
      <c r="K144" s="32" t="n"/>
      <c r="L144" s="32" t="n"/>
    </row>
    <row r="145">
      <c r="B145" s="7" t="n"/>
      <c r="C145" s="32" t="n"/>
      <c r="D145" s="32" t="n"/>
      <c r="E145" s="32" t="n"/>
      <c r="F145" s="32" t="n"/>
      <c r="G145" s="21">
        <f>IF(OR(E145="",F145=""),"",E145-F145)</f>
        <v/>
      </c>
      <c r="H145" s="19">
        <f>IF(OR(E145="",F145="",E145=0),"",F145/E145)</f>
        <v/>
      </c>
      <c r="I145" s="19">
        <f>IF(D145="","",IFERROR(INDEX(Setup!$D$14:$D$23,MATCH(D145,Setup!$B$14:$B$23,0)),""))</f>
        <v/>
      </c>
      <c r="J145" s="21">
        <f>IF(OR(H145="",I145=""),"",IF(H145&gt;=I145,"OK",IF(H145&gt;=I145-Setup!$D$25,"WATCH","ACTION")))</f>
        <v/>
      </c>
      <c r="K145" s="32" t="n"/>
      <c r="L145" s="32" t="n"/>
    </row>
    <row r="146">
      <c r="B146" s="7" t="n"/>
      <c r="C146" s="32" t="n"/>
      <c r="D146" s="32" t="n"/>
      <c r="E146" s="32" t="n"/>
      <c r="F146" s="32" t="n"/>
      <c r="G146" s="21">
        <f>IF(OR(E146="",F146=""),"",E146-F146)</f>
        <v/>
      </c>
      <c r="H146" s="19">
        <f>IF(OR(E146="",F146="",E146=0),"",F146/E146)</f>
        <v/>
      </c>
      <c r="I146" s="19">
        <f>IF(D146="","",IFERROR(INDEX(Setup!$D$14:$D$23,MATCH(D146,Setup!$B$14:$B$23,0)),""))</f>
        <v/>
      </c>
      <c r="J146" s="21">
        <f>IF(OR(H146="",I146=""),"",IF(H146&gt;=I146,"OK",IF(H146&gt;=I146-Setup!$D$25,"WATCH","ACTION")))</f>
        <v/>
      </c>
      <c r="K146" s="32" t="n"/>
      <c r="L146" s="32" t="n"/>
    </row>
    <row r="147">
      <c r="B147" s="7" t="n"/>
      <c r="C147" s="32" t="n"/>
      <c r="D147" s="32" t="n"/>
      <c r="E147" s="32" t="n"/>
      <c r="F147" s="32" t="n"/>
      <c r="G147" s="21">
        <f>IF(OR(E147="",F147=""),"",E147-F147)</f>
        <v/>
      </c>
      <c r="H147" s="19">
        <f>IF(OR(E147="",F147="",E147=0),"",F147/E147)</f>
        <v/>
      </c>
      <c r="I147" s="19">
        <f>IF(D147="","",IFERROR(INDEX(Setup!$D$14:$D$23,MATCH(D147,Setup!$B$14:$B$23,0)),""))</f>
        <v/>
      </c>
      <c r="J147" s="21">
        <f>IF(OR(H147="",I147=""),"",IF(H147&gt;=I147,"OK",IF(H147&gt;=I147-Setup!$D$25,"WATCH","ACTION")))</f>
        <v/>
      </c>
      <c r="K147" s="32" t="n"/>
      <c r="L147" s="32" t="n"/>
    </row>
    <row r="148">
      <c r="B148" s="7" t="n"/>
      <c r="C148" s="32" t="n"/>
      <c r="D148" s="32" t="n"/>
      <c r="E148" s="32" t="n"/>
      <c r="F148" s="32" t="n"/>
      <c r="G148" s="21">
        <f>IF(OR(E148="",F148=""),"",E148-F148)</f>
        <v/>
      </c>
      <c r="H148" s="19">
        <f>IF(OR(E148="",F148="",E148=0),"",F148/E148)</f>
        <v/>
      </c>
      <c r="I148" s="19">
        <f>IF(D148="","",IFERROR(INDEX(Setup!$D$14:$D$23,MATCH(D148,Setup!$B$14:$B$23,0)),""))</f>
        <v/>
      </c>
      <c r="J148" s="21">
        <f>IF(OR(H148="",I148=""),"",IF(H148&gt;=I148,"OK",IF(H148&gt;=I148-Setup!$D$25,"WATCH","ACTION")))</f>
        <v/>
      </c>
      <c r="K148" s="32" t="n"/>
      <c r="L148" s="32" t="n"/>
    </row>
    <row r="149">
      <c r="B149" s="7" t="n"/>
      <c r="C149" s="32" t="n"/>
      <c r="D149" s="32" t="n"/>
      <c r="E149" s="32" t="n"/>
      <c r="F149" s="32" t="n"/>
      <c r="G149" s="21">
        <f>IF(OR(E149="",F149=""),"",E149-F149)</f>
        <v/>
      </c>
      <c r="H149" s="19">
        <f>IF(OR(E149="",F149="",E149=0),"",F149/E149)</f>
        <v/>
      </c>
      <c r="I149" s="19">
        <f>IF(D149="","",IFERROR(INDEX(Setup!$D$14:$D$23,MATCH(D149,Setup!$B$14:$B$23,0)),""))</f>
        <v/>
      </c>
      <c r="J149" s="21">
        <f>IF(OR(H149="",I149=""),"",IF(H149&gt;=I149,"OK",IF(H149&gt;=I149-Setup!$D$25,"WATCH","ACTION")))</f>
        <v/>
      </c>
      <c r="K149" s="32" t="n"/>
      <c r="L149" s="32" t="n"/>
    </row>
    <row r="150">
      <c r="B150" s="7" t="n"/>
      <c r="C150" s="32" t="n"/>
      <c r="D150" s="32" t="n"/>
      <c r="E150" s="32" t="n"/>
      <c r="F150" s="32" t="n"/>
      <c r="G150" s="21">
        <f>IF(OR(E150="",F150=""),"",E150-F150)</f>
        <v/>
      </c>
      <c r="H150" s="19">
        <f>IF(OR(E150="",F150="",E150=0),"",F150/E150)</f>
        <v/>
      </c>
      <c r="I150" s="19">
        <f>IF(D150="","",IFERROR(INDEX(Setup!$D$14:$D$23,MATCH(D150,Setup!$B$14:$B$23,0)),""))</f>
        <v/>
      </c>
      <c r="J150" s="21">
        <f>IF(OR(H150="",I150=""),"",IF(H150&gt;=I150,"OK",IF(H150&gt;=I150-Setup!$D$25,"WATCH","ACTION")))</f>
        <v/>
      </c>
      <c r="K150" s="32" t="n"/>
      <c r="L150" s="32" t="n"/>
    </row>
    <row r="151">
      <c r="B151" s="7" t="n"/>
      <c r="C151" s="32" t="n"/>
      <c r="D151" s="32" t="n"/>
      <c r="E151" s="32" t="n"/>
      <c r="F151" s="32" t="n"/>
      <c r="G151" s="21">
        <f>IF(OR(E151="",F151=""),"",E151-F151)</f>
        <v/>
      </c>
      <c r="H151" s="19">
        <f>IF(OR(E151="",F151="",E151=0),"",F151/E151)</f>
        <v/>
      </c>
      <c r="I151" s="19">
        <f>IF(D151="","",IFERROR(INDEX(Setup!$D$14:$D$23,MATCH(D151,Setup!$B$14:$B$23,0)),""))</f>
        <v/>
      </c>
      <c r="J151" s="21">
        <f>IF(OR(H151="",I151=""),"",IF(H151&gt;=I151,"OK",IF(H151&gt;=I151-Setup!$D$25,"WATCH","ACTION")))</f>
        <v/>
      </c>
      <c r="K151" s="32" t="n"/>
      <c r="L151" s="32" t="n"/>
    </row>
    <row r="152">
      <c r="B152" s="7" t="n"/>
      <c r="C152" s="32" t="n"/>
      <c r="D152" s="32" t="n"/>
      <c r="E152" s="32" t="n"/>
      <c r="F152" s="32" t="n"/>
      <c r="G152" s="21">
        <f>IF(OR(E152="",F152=""),"",E152-F152)</f>
        <v/>
      </c>
      <c r="H152" s="19">
        <f>IF(OR(E152="",F152="",E152=0),"",F152/E152)</f>
        <v/>
      </c>
      <c r="I152" s="19">
        <f>IF(D152="","",IFERROR(INDEX(Setup!$D$14:$D$23,MATCH(D152,Setup!$B$14:$B$23,0)),""))</f>
        <v/>
      </c>
      <c r="J152" s="21">
        <f>IF(OR(H152="",I152=""),"",IF(H152&gt;=I152,"OK",IF(H152&gt;=I152-Setup!$D$25,"WATCH","ACTION")))</f>
        <v/>
      </c>
      <c r="K152" s="32" t="n"/>
      <c r="L152" s="32" t="n"/>
    </row>
    <row r="153">
      <c r="B153" s="7" t="n"/>
      <c r="C153" s="32" t="n"/>
      <c r="D153" s="32" t="n"/>
      <c r="E153" s="32" t="n"/>
      <c r="F153" s="32" t="n"/>
      <c r="G153" s="21">
        <f>IF(OR(E153="",F153=""),"",E153-F153)</f>
        <v/>
      </c>
      <c r="H153" s="19">
        <f>IF(OR(E153="",F153="",E153=0),"",F153/E153)</f>
        <v/>
      </c>
      <c r="I153" s="19">
        <f>IF(D153="","",IFERROR(INDEX(Setup!$D$14:$D$23,MATCH(D153,Setup!$B$14:$B$23,0)),""))</f>
        <v/>
      </c>
      <c r="J153" s="21">
        <f>IF(OR(H153="",I153=""),"",IF(H153&gt;=I153,"OK",IF(H153&gt;=I153-Setup!$D$25,"WATCH","ACTION")))</f>
        <v/>
      </c>
      <c r="K153" s="32" t="n"/>
      <c r="L153" s="32" t="n"/>
    </row>
    <row r="154">
      <c r="B154" s="7" t="n"/>
      <c r="C154" s="32" t="n"/>
      <c r="D154" s="32" t="n"/>
      <c r="E154" s="32" t="n"/>
      <c r="F154" s="32" t="n"/>
      <c r="G154" s="21">
        <f>IF(OR(E154="",F154=""),"",E154-F154)</f>
        <v/>
      </c>
      <c r="H154" s="19">
        <f>IF(OR(E154="",F154="",E154=0),"",F154/E154)</f>
        <v/>
      </c>
      <c r="I154" s="19">
        <f>IF(D154="","",IFERROR(INDEX(Setup!$D$14:$D$23,MATCH(D154,Setup!$B$14:$B$23,0)),""))</f>
        <v/>
      </c>
      <c r="J154" s="21">
        <f>IF(OR(H154="",I154=""),"",IF(H154&gt;=I154,"OK",IF(H154&gt;=I154-Setup!$D$25,"WATCH","ACTION")))</f>
        <v/>
      </c>
      <c r="K154" s="32" t="n"/>
      <c r="L154" s="32" t="n"/>
    </row>
    <row r="155">
      <c r="B155" s="7" t="n"/>
      <c r="C155" s="32" t="n"/>
      <c r="D155" s="32" t="n"/>
      <c r="E155" s="32" t="n"/>
      <c r="F155" s="32" t="n"/>
      <c r="G155" s="21">
        <f>IF(OR(E155="",F155=""),"",E155-F155)</f>
        <v/>
      </c>
      <c r="H155" s="19">
        <f>IF(OR(E155="",F155="",E155=0),"",F155/E155)</f>
        <v/>
      </c>
      <c r="I155" s="19">
        <f>IF(D155="","",IFERROR(INDEX(Setup!$D$14:$D$23,MATCH(D155,Setup!$B$14:$B$23,0)),""))</f>
        <v/>
      </c>
      <c r="J155" s="21">
        <f>IF(OR(H155="",I155=""),"",IF(H155&gt;=I155,"OK",IF(H155&gt;=I155-Setup!$D$25,"WATCH","ACTION")))</f>
        <v/>
      </c>
      <c r="K155" s="32" t="n"/>
      <c r="L155" s="32" t="n"/>
    </row>
    <row r="156">
      <c r="B156" s="7" t="n"/>
      <c r="C156" s="32" t="n"/>
      <c r="D156" s="32" t="n"/>
      <c r="E156" s="32" t="n"/>
      <c r="F156" s="32" t="n"/>
      <c r="G156" s="21">
        <f>IF(OR(E156="",F156=""),"",E156-F156)</f>
        <v/>
      </c>
      <c r="H156" s="19">
        <f>IF(OR(E156="",F156="",E156=0),"",F156/E156)</f>
        <v/>
      </c>
      <c r="I156" s="19">
        <f>IF(D156="","",IFERROR(INDEX(Setup!$D$14:$D$23,MATCH(D156,Setup!$B$14:$B$23,0)),""))</f>
        <v/>
      </c>
      <c r="J156" s="21">
        <f>IF(OR(H156="",I156=""),"",IF(H156&gt;=I156,"OK",IF(H156&gt;=I156-Setup!$D$25,"WATCH","ACTION")))</f>
        <v/>
      </c>
      <c r="K156" s="32" t="n"/>
      <c r="L156" s="32" t="n"/>
    </row>
    <row r="157">
      <c r="B157" s="7" t="n"/>
      <c r="C157" s="32" t="n"/>
      <c r="D157" s="32" t="n"/>
      <c r="E157" s="32" t="n"/>
      <c r="F157" s="32" t="n"/>
      <c r="G157" s="21">
        <f>IF(OR(E157="",F157=""),"",E157-F157)</f>
        <v/>
      </c>
      <c r="H157" s="19">
        <f>IF(OR(E157="",F157="",E157=0),"",F157/E157)</f>
        <v/>
      </c>
      <c r="I157" s="19">
        <f>IF(D157="","",IFERROR(INDEX(Setup!$D$14:$D$23,MATCH(D157,Setup!$B$14:$B$23,0)),""))</f>
        <v/>
      </c>
      <c r="J157" s="21">
        <f>IF(OR(H157="",I157=""),"",IF(H157&gt;=I157,"OK",IF(H157&gt;=I157-Setup!$D$25,"WATCH","ACTION")))</f>
        <v/>
      </c>
      <c r="K157" s="32" t="n"/>
      <c r="L157" s="32" t="n"/>
    </row>
    <row r="158">
      <c r="B158" s="7" t="n"/>
      <c r="C158" s="32" t="n"/>
      <c r="D158" s="32" t="n"/>
      <c r="E158" s="32" t="n"/>
      <c r="F158" s="32" t="n"/>
      <c r="G158" s="21">
        <f>IF(OR(E158="",F158=""),"",E158-F158)</f>
        <v/>
      </c>
      <c r="H158" s="19">
        <f>IF(OR(E158="",F158="",E158=0),"",F158/E158)</f>
        <v/>
      </c>
      <c r="I158" s="19">
        <f>IF(D158="","",IFERROR(INDEX(Setup!$D$14:$D$23,MATCH(D158,Setup!$B$14:$B$23,0)),""))</f>
        <v/>
      </c>
      <c r="J158" s="21">
        <f>IF(OR(H158="",I158=""),"",IF(H158&gt;=I158,"OK",IF(H158&gt;=I158-Setup!$D$25,"WATCH","ACTION")))</f>
        <v/>
      </c>
      <c r="K158" s="32" t="n"/>
      <c r="L158" s="32" t="n"/>
    </row>
    <row r="159">
      <c r="B159" s="7" t="n"/>
      <c r="C159" s="32" t="n"/>
      <c r="D159" s="32" t="n"/>
      <c r="E159" s="32" t="n"/>
      <c r="F159" s="32" t="n"/>
      <c r="G159" s="21">
        <f>IF(OR(E159="",F159=""),"",E159-F159)</f>
        <v/>
      </c>
      <c r="H159" s="19">
        <f>IF(OR(E159="",F159="",E159=0),"",F159/E159)</f>
        <v/>
      </c>
      <c r="I159" s="19">
        <f>IF(D159="","",IFERROR(INDEX(Setup!$D$14:$D$23,MATCH(D159,Setup!$B$14:$B$23,0)),""))</f>
        <v/>
      </c>
      <c r="J159" s="21">
        <f>IF(OR(H159="",I159=""),"",IF(H159&gt;=I159,"OK",IF(H159&gt;=I159-Setup!$D$25,"WATCH","ACTION")))</f>
        <v/>
      </c>
      <c r="K159" s="32" t="n"/>
      <c r="L159" s="32" t="n"/>
    </row>
    <row r="160">
      <c r="B160" s="7" t="n"/>
      <c r="C160" s="32" t="n"/>
      <c r="D160" s="32" t="n"/>
      <c r="E160" s="32" t="n"/>
      <c r="F160" s="32" t="n"/>
      <c r="G160" s="21">
        <f>IF(OR(E160="",F160=""),"",E160-F160)</f>
        <v/>
      </c>
      <c r="H160" s="19">
        <f>IF(OR(E160="",F160="",E160=0),"",F160/E160)</f>
        <v/>
      </c>
      <c r="I160" s="19">
        <f>IF(D160="","",IFERROR(INDEX(Setup!$D$14:$D$23,MATCH(D160,Setup!$B$14:$B$23,0)),""))</f>
        <v/>
      </c>
      <c r="J160" s="21">
        <f>IF(OR(H160="",I160=""),"",IF(H160&gt;=I160,"OK",IF(H160&gt;=I160-Setup!$D$25,"WATCH","ACTION")))</f>
        <v/>
      </c>
      <c r="K160" s="32" t="n"/>
      <c r="L160" s="32" t="n"/>
    </row>
    <row r="161">
      <c r="B161" s="7" t="n"/>
      <c r="C161" s="32" t="n"/>
      <c r="D161" s="32" t="n"/>
      <c r="E161" s="32" t="n"/>
      <c r="F161" s="32" t="n"/>
      <c r="G161" s="21">
        <f>IF(OR(E161="",F161=""),"",E161-F161)</f>
        <v/>
      </c>
      <c r="H161" s="19">
        <f>IF(OR(E161="",F161="",E161=0),"",F161/E161)</f>
        <v/>
      </c>
      <c r="I161" s="19">
        <f>IF(D161="","",IFERROR(INDEX(Setup!$D$14:$D$23,MATCH(D161,Setup!$B$14:$B$23,0)),""))</f>
        <v/>
      </c>
      <c r="J161" s="21">
        <f>IF(OR(H161="",I161=""),"",IF(H161&gt;=I161,"OK",IF(H161&gt;=I161-Setup!$D$25,"WATCH","ACTION")))</f>
        <v/>
      </c>
      <c r="K161" s="32" t="n"/>
      <c r="L161" s="32" t="n"/>
    </row>
    <row r="162">
      <c r="B162" s="7" t="n"/>
      <c r="C162" s="32" t="n"/>
      <c r="D162" s="32" t="n"/>
      <c r="E162" s="32" t="n"/>
      <c r="F162" s="32" t="n"/>
      <c r="G162" s="21">
        <f>IF(OR(E162="",F162=""),"",E162-F162)</f>
        <v/>
      </c>
      <c r="H162" s="19">
        <f>IF(OR(E162="",F162="",E162=0),"",F162/E162)</f>
        <v/>
      </c>
      <c r="I162" s="19">
        <f>IF(D162="","",IFERROR(INDEX(Setup!$D$14:$D$23,MATCH(D162,Setup!$B$14:$B$23,0)),""))</f>
        <v/>
      </c>
      <c r="J162" s="21">
        <f>IF(OR(H162="",I162=""),"",IF(H162&gt;=I162,"OK",IF(H162&gt;=I162-Setup!$D$25,"WATCH","ACTION")))</f>
        <v/>
      </c>
      <c r="K162" s="32" t="n"/>
      <c r="L162" s="32" t="n"/>
    </row>
    <row r="163">
      <c r="B163" s="7" t="n"/>
      <c r="C163" s="32" t="n"/>
      <c r="D163" s="32" t="n"/>
      <c r="E163" s="32" t="n"/>
      <c r="F163" s="32" t="n"/>
      <c r="G163" s="21">
        <f>IF(OR(E163="",F163=""),"",E163-F163)</f>
        <v/>
      </c>
      <c r="H163" s="19">
        <f>IF(OR(E163="",F163="",E163=0),"",F163/E163)</f>
        <v/>
      </c>
      <c r="I163" s="19">
        <f>IF(D163="","",IFERROR(INDEX(Setup!$D$14:$D$23,MATCH(D163,Setup!$B$14:$B$23,0)),""))</f>
        <v/>
      </c>
      <c r="J163" s="21">
        <f>IF(OR(H163="",I163=""),"",IF(H163&gt;=I163,"OK",IF(H163&gt;=I163-Setup!$D$25,"WATCH","ACTION")))</f>
        <v/>
      </c>
      <c r="K163" s="32" t="n"/>
      <c r="L163" s="32" t="n"/>
    </row>
    <row r="164">
      <c r="B164" s="7" t="n"/>
      <c r="C164" s="32" t="n"/>
      <c r="D164" s="32" t="n"/>
      <c r="E164" s="32" t="n"/>
      <c r="F164" s="32" t="n"/>
      <c r="G164" s="21">
        <f>IF(OR(E164="",F164=""),"",E164-F164)</f>
        <v/>
      </c>
      <c r="H164" s="19">
        <f>IF(OR(E164="",F164="",E164=0),"",F164/E164)</f>
        <v/>
      </c>
      <c r="I164" s="19">
        <f>IF(D164="","",IFERROR(INDEX(Setup!$D$14:$D$23,MATCH(D164,Setup!$B$14:$B$23,0)),""))</f>
        <v/>
      </c>
      <c r="J164" s="21">
        <f>IF(OR(H164="",I164=""),"",IF(H164&gt;=I164,"OK",IF(H164&gt;=I164-Setup!$D$25,"WATCH","ACTION")))</f>
        <v/>
      </c>
      <c r="K164" s="32" t="n"/>
      <c r="L164" s="32" t="n"/>
    </row>
    <row r="165">
      <c r="B165" s="7" t="n"/>
      <c r="C165" s="32" t="n"/>
      <c r="D165" s="32" t="n"/>
      <c r="E165" s="32" t="n"/>
      <c r="F165" s="32" t="n"/>
      <c r="G165" s="21">
        <f>IF(OR(E165="",F165=""),"",E165-F165)</f>
        <v/>
      </c>
      <c r="H165" s="19">
        <f>IF(OR(E165="",F165="",E165=0),"",F165/E165)</f>
        <v/>
      </c>
      <c r="I165" s="19">
        <f>IF(D165="","",IFERROR(INDEX(Setup!$D$14:$D$23,MATCH(D165,Setup!$B$14:$B$23,0)),""))</f>
        <v/>
      </c>
      <c r="J165" s="21">
        <f>IF(OR(H165="",I165=""),"",IF(H165&gt;=I165,"OK",IF(H165&gt;=I165-Setup!$D$25,"WATCH","ACTION")))</f>
        <v/>
      </c>
      <c r="K165" s="32" t="n"/>
      <c r="L165" s="32" t="n"/>
    </row>
    <row r="166">
      <c r="B166" s="7" t="n"/>
      <c r="C166" s="32" t="n"/>
      <c r="D166" s="32" t="n"/>
      <c r="E166" s="32" t="n"/>
      <c r="F166" s="32" t="n"/>
      <c r="G166" s="21">
        <f>IF(OR(E166="",F166=""),"",E166-F166)</f>
        <v/>
      </c>
      <c r="H166" s="19">
        <f>IF(OR(E166="",F166="",E166=0),"",F166/E166)</f>
        <v/>
      </c>
      <c r="I166" s="19">
        <f>IF(D166="","",IFERROR(INDEX(Setup!$D$14:$D$23,MATCH(D166,Setup!$B$14:$B$23,0)),""))</f>
        <v/>
      </c>
      <c r="J166" s="21">
        <f>IF(OR(H166="",I166=""),"",IF(H166&gt;=I166,"OK",IF(H166&gt;=I166-Setup!$D$25,"WATCH","ACTION")))</f>
        <v/>
      </c>
      <c r="K166" s="32" t="n"/>
      <c r="L166" s="32" t="n"/>
    </row>
    <row r="167">
      <c r="B167" s="7" t="n"/>
      <c r="C167" s="32" t="n"/>
      <c r="D167" s="32" t="n"/>
      <c r="E167" s="32" t="n"/>
      <c r="F167" s="32" t="n"/>
      <c r="G167" s="21">
        <f>IF(OR(E167="",F167=""),"",E167-F167)</f>
        <v/>
      </c>
      <c r="H167" s="19">
        <f>IF(OR(E167="",F167="",E167=0),"",F167/E167)</f>
        <v/>
      </c>
      <c r="I167" s="19">
        <f>IF(D167="","",IFERROR(INDEX(Setup!$D$14:$D$23,MATCH(D167,Setup!$B$14:$B$23,0)),""))</f>
        <v/>
      </c>
      <c r="J167" s="21">
        <f>IF(OR(H167="",I167=""),"",IF(H167&gt;=I167,"OK",IF(H167&gt;=I167-Setup!$D$25,"WATCH","ACTION")))</f>
        <v/>
      </c>
      <c r="K167" s="32" t="n"/>
      <c r="L167" s="32" t="n"/>
    </row>
    <row r="168">
      <c r="B168" s="7" t="n"/>
      <c r="C168" s="32" t="n"/>
      <c r="D168" s="32" t="n"/>
      <c r="E168" s="32" t="n"/>
      <c r="F168" s="32" t="n"/>
      <c r="G168" s="21">
        <f>IF(OR(E168="",F168=""),"",E168-F168)</f>
        <v/>
      </c>
      <c r="H168" s="19">
        <f>IF(OR(E168="",F168="",E168=0),"",F168/E168)</f>
        <v/>
      </c>
      <c r="I168" s="19">
        <f>IF(D168="","",IFERROR(INDEX(Setup!$D$14:$D$23,MATCH(D168,Setup!$B$14:$B$23,0)),""))</f>
        <v/>
      </c>
      <c r="J168" s="21">
        <f>IF(OR(H168="",I168=""),"",IF(H168&gt;=I168,"OK",IF(H168&gt;=I168-Setup!$D$25,"WATCH","ACTION")))</f>
        <v/>
      </c>
      <c r="K168" s="32" t="n"/>
      <c r="L168" s="32" t="n"/>
    </row>
    <row r="169">
      <c r="B169" s="7" t="n"/>
      <c r="C169" s="32" t="n"/>
      <c r="D169" s="32" t="n"/>
      <c r="E169" s="32" t="n"/>
      <c r="F169" s="32" t="n"/>
      <c r="G169" s="21">
        <f>IF(OR(E169="",F169=""),"",E169-F169)</f>
        <v/>
      </c>
      <c r="H169" s="19">
        <f>IF(OR(E169="",F169="",E169=0),"",F169/E169)</f>
        <v/>
      </c>
      <c r="I169" s="19">
        <f>IF(D169="","",IFERROR(INDEX(Setup!$D$14:$D$23,MATCH(D169,Setup!$B$14:$B$23,0)),""))</f>
        <v/>
      </c>
      <c r="J169" s="21">
        <f>IF(OR(H169="",I169=""),"",IF(H169&gt;=I169,"OK",IF(H169&gt;=I169-Setup!$D$25,"WATCH","ACTION")))</f>
        <v/>
      </c>
      <c r="K169" s="32" t="n"/>
      <c r="L169" s="32" t="n"/>
    </row>
    <row r="170">
      <c r="B170" s="7" t="n"/>
      <c r="C170" s="32" t="n"/>
      <c r="D170" s="32" t="n"/>
      <c r="E170" s="32" t="n"/>
      <c r="F170" s="32" t="n"/>
      <c r="G170" s="21">
        <f>IF(OR(E170="",F170=""),"",E170-F170)</f>
        <v/>
      </c>
      <c r="H170" s="19">
        <f>IF(OR(E170="",F170="",E170=0),"",F170/E170)</f>
        <v/>
      </c>
      <c r="I170" s="19">
        <f>IF(D170="","",IFERROR(INDEX(Setup!$D$14:$D$23,MATCH(D170,Setup!$B$14:$B$23,0)),""))</f>
        <v/>
      </c>
      <c r="J170" s="21">
        <f>IF(OR(H170="",I170=""),"",IF(H170&gt;=I170,"OK",IF(H170&gt;=I170-Setup!$D$25,"WATCH","ACTION")))</f>
        <v/>
      </c>
      <c r="K170" s="32" t="n"/>
      <c r="L170" s="32" t="n"/>
    </row>
    <row r="171">
      <c r="B171" s="7" t="n"/>
      <c r="C171" s="32" t="n"/>
      <c r="D171" s="32" t="n"/>
      <c r="E171" s="32" t="n"/>
      <c r="F171" s="32" t="n"/>
      <c r="G171" s="21">
        <f>IF(OR(E171="",F171=""),"",E171-F171)</f>
        <v/>
      </c>
      <c r="H171" s="19">
        <f>IF(OR(E171="",F171="",E171=0),"",F171/E171)</f>
        <v/>
      </c>
      <c r="I171" s="19">
        <f>IF(D171="","",IFERROR(INDEX(Setup!$D$14:$D$23,MATCH(D171,Setup!$B$14:$B$23,0)),""))</f>
        <v/>
      </c>
      <c r="J171" s="21">
        <f>IF(OR(H171="",I171=""),"",IF(H171&gt;=I171,"OK",IF(H171&gt;=I171-Setup!$D$25,"WATCH","ACTION")))</f>
        <v/>
      </c>
      <c r="K171" s="32" t="n"/>
      <c r="L171" s="32" t="n"/>
    </row>
    <row r="172">
      <c r="B172" s="7" t="n"/>
      <c r="C172" s="32" t="n"/>
      <c r="D172" s="32" t="n"/>
      <c r="E172" s="32" t="n"/>
      <c r="F172" s="32" t="n"/>
      <c r="G172" s="21">
        <f>IF(OR(E172="",F172=""),"",E172-F172)</f>
        <v/>
      </c>
      <c r="H172" s="19">
        <f>IF(OR(E172="",F172="",E172=0),"",F172/E172)</f>
        <v/>
      </c>
      <c r="I172" s="19">
        <f>IF(D172="","",IFERROR(INDEX(Setup!$D$14:$D$23,MATCH(D172,Setup!$B$14:$B$23,0)),""))</f>
        <v/>
      </c>
      <c r="J172" s="21">
        <f>IF(OR(H172="",I172=""),"",IF(H172&gt;=I172,"OK",IF(H172&gt;=I172-Setup!$D$25,"WATCH","ACTION")))</f>
        <v/>
      </c>
      <c r="K172" s="32" t="n"/>
      <c r="L172" s="32" t="n"/>
    </row>
    <row r="173">
      <c r="B173" s="7" t="n"/>
      <c r="C173" s="32" t="n"/>
      <c r="D173" s="32" t="n"/>
      <c r="E173" s="32" t="n"/>
      <c r="F173" s="32" t="n"/>
      <c r="G173" s="21">
        <f>IF(OR(E173="",F173=""),"",E173-F173)</f>
        <v/>
      </c>
      <c r="H173" s="19">
        <f>IF(OR(E173="",F173="",E173=0),"",F173/E173)</f>
        <v/>
      </c>
      <c r="I173" s="19">
        <f>IF(D173="","",IFERROR(INDEX(Setup!$D$14:$D$23,MATCH(D173,Setup!$B$14:$B$23,0)),""))</f>
        <v/>
      </c>
      <c r="J173" s="21">
        <f>IF(OR(H173="",I173=""),"",IF(H173&gt;=I173,"OK",IF(H173&gt;=I173-Setup!$D$25,"WATCH","ACTION")))</f>
        <v/>
      </c>
      <c r="K173" s="32" t="n"/>
      <c r="L173" s="32" t="n"/>
    </row>
    <row r="174">
      <c r="B174" s="7" t="n"/>
      <c r="C174" s="32" t="n"/>
      <c r="D174" s="32" t="n"/>
      <c r="E174" s="32" t="n"/>
      <c r="F174" s="32" t="n"/>
      <c r="G174" s="21">
        <f>IF(OR(E174="",F174=""),"",E174-F174)</f>
        <v/>
      </c>
      <c r="H174" s="19">
        <f>IF(OR(E174="",F174="",E174=0),"",F174/E174)</f>
        <v/>
      </c>
      <c r="I174" s="19">
        <f>IF(D174="","",IFERROR(INDEX(Setup!$D$14:$D$23,MATCH(D174,Setup!$B$14:$B$23,0)),""))</f>
        <v/>
      </c>
      <c r="J174" s="21">
        <f>IF(OR(H174="",I174=""),"",IF(H174&gt;=I174,"OK",IF(H174&gt;=I174-Setup!$D$25,"WATCH","ACTION")))</f>
        <v/>
      </c>
      <c r="K174" s="32" t="n"/>
      <c r="L174" s="32" t="n"/>
    </row>
    <row r="175">
      <c r="B175" s="7" t="n"/>
      <c r="C175" s="32" t="n"/>
      <c r="D175" s="32" t="n"/>
      <c r="E175" s="32" t="n"/>
      <c r="F175" s="32" t="n"/>
      <c r="G175" s="21">
        <f>IF(OR(E175="",F175=""),"",E175-F175)</f>
        <v/>
      </c>
      <c r="H175" s="19">
        <f>IF(OR(E175="",F175="",E175=0),"",F175/E175)</f>
        <v/>
      </c>
      <c r="I175" s="19">
        <f>IF(D175="","",IFERROR(INDEX(Setup!$D$14:$D$23,MATCH(D175,Setup!$B$14:$B$23,0)),""))</f>
        <v/>
      </c>
      <c r="J175" s="21">
        <f>IF(OR(H175="",I175=""),"",IF(H175&gt;=I175,"OK",IF(H175&gt;=I175-Setup!$D$25,"WATCH","ACTION")))</f>
        <v/>
      </c>
      <c r="K175" s="32" t="n"/>
      <c r="L175" s="32" t="n"/>
    </row>
    <row r="176">
      <c r="B176" s="7" t="n"/>
      <c r="C176" s="32" t="n"/>
      <c r="D176" s="32" t="n"/>
      <c r="E176" s="32" t="n"/>
      <c r="F176" s="32" t="n"/>
      <c r="G176" s="21">
        <f>IF(OR(E176="",F176=""),"",E176-F176)</f>
        <v/>
      </c>
      <c r="H176" s="19">
        <f>IF(OR(E176="",F176="",E176=0),"",F176/E176)</f>
        <v/>
      </c>
      <c r="I176" s="19">
        <f>IF(D176="","",IFERROR(INDEX(Setup!$D$14:$D$23,MATCH(D176,Setup!$B$14:$B$23,0)),""))</f>
        <v/>
      </c>
      <c r="J176" s="21">
        <f>IF(OR(H176="",I176=""),"",IF(H176&gt;=I176,"OK",IF(H176&gt;=I176-Setup!$D$25,"WATCH","ACTION")))</f>
        <v/>
      </c>
      <c r="K176" s="32" t="n"/>
      <c r="L176" s="32" t="n"/>
    </row>
    <row r="177">
      <c r="B177" s="7" t="n"/>
      <c r="C177" s="32" t="n"/>
      <c r="D177" s="32" t="n"/>
      <c r="E177" s="32" t="n"/>
      <c r="F177" s="32" t="n"/>
      <c r="G177" s="21">
        <f>IF(OR(E177="",F177=""),"",E177-F177)</f>
        <v/>
      </c>
      <c r="H177" s="19">
        <f>IF(OR(E177="",F177="",E177=0),"",F177/E177)</f>
        <v/>
      </c>
      <c r="I177" s="19">
        <f>IF(D177="","",IFERROR(INDEX(Setup!$D$14:$D$23,MATCH(D177,Setup!$B$14:$B$23,0)),""))</f>
        <v/>
      </c>
      <c r="J177" s="21">
        <f>IF(OR(H177="",I177=""),"",IF(H177&gt;=I177,"OK",IF(H177&gt;=I177-Setup!$D$25,"WATCH","ACTION")))</f>
        <v/>
      </c>
      <c r="K177" s="32" t="n"/>
      <c r="L177" s="32" t="n"/>
    </row>
    <row r="178">
      <c r="B178" s="7" t="n"/>
      <c r="C178" s="32" t="n"/>
      <c r="D178" s="32" t="n"/>
      <c r="E178" s="32" t="n"/>
      <c r="F178" s="32" t="n"/>
      <c r="G178" s="21">
        <f>IF(OR(E178="",F178=""),"",E178-F178)</f>
        <v/>
      </c>
      <c r="H178" s="19">
        <f>IF(OR(E178="",F178="",E178=0),"",F178/E178)</f>
        <v/>
      </c>
      <c r="I178" s="19">
        <f>IF(D178="","",IFERROR(INDEX(Setup!$D$14:$D$23,MATCH(D178,Setup!$B$14:$B$23,0)),""))</f>
        <v/>
      </c>
      <c r="J178" s="21">
        <f>IF(OR(H178="",I178=""),"",IF(H178&gt;=I178,"OK",IF(H178&gt;=I178-Setup!$D$25,"WATCH","ACTION")))</f>
        <v/>
      </c>
      <c r="K178" s="32" t="n"/>
      <c r="L178" s="32" t="n"/>
    </row>
    <row r="179">
      <c r="B179" s="7" t="n"/>
      <c r="C179" s="32" t="n"/>
      <c r="D179" s="32" t="n"/>
      <c r="E179" s="32" t="n"/>
      <c r="F179" s="32" t="n"/>
      <c r="G179" s="21">
        <f>IF(OR(E179="",F179=""),"",E179-F179)</f>
        <v/>
      </c>
      <c r="H179" s="19">
        <f>IF(OR(E179="",F179="",E179=0),"",F179/E179)</f>
        <v/>
      </c>
      <c r="I179" s="19">
        <f>IF(D179="","",IFERROR(INDEX(Setup!$D$14:$D$23,MATCH(D179,Setup!$B$14:$B$23,0)),""))</f>
        <v/>
      </c>
      <c r="J179" s="21">
        <f>IF(OR(H179="",I179=""),"",IF(H179&gt;=I179,"OK",IF(H179&gt;=I179-Setup!$D$25,"WATCH","ACTION")))</f>
        <v/>
      </c>
      <c r="K179" s="32" t="n"/>
      <c r="L179" s="32" t="n"/>
    </row>
    <row r="180">
      <c r="B180" s="7" t="n"/>
      <c r="C180" s="32" t="n"/>
      <c r="D180" s="32" t="n"/>
      <c r="E180" s="32" t="n"/>
      <c r="F180" s="32" t="n"/>
      <c r="G180" s="21">
        <f>IF(OR(E180="",F180=""),"",E180-F180)</f>
        <v/>
      </c>
      <c r="H180" s="19">
        <f>IF(OR(E180="",F180="",E180=0),"",F180/E180)</f>
        <v/>
      </c>
      <c r="I180" s="19">
        <f>IF(D180="","",IFERROR(INDEX(Setup!$D$14:$D$23,MATCH(D180,Setup!$B$14:$B$23,0)),""))</f>
        <v/>
      </c>
      <c r="J180" s="21">
        <f>IF(OR(H180="",I180=""),"",IF(H180&gt;=I180,"OK",IF(H180&gt;=I180-Setup!$D$25,"WATCH","ACTION")))</f>
        <v/>
      </c>
      <c r="K180" s="32" t="n"/>
      <c r="L180" s="32" t="n"/>
    </row>
    <row r="181">
      <c r="B181" s="7" t="n"/>
      <c r="C181" s="32" t="n"/>
      <c r="D181" s="32" t="n"/>
      <c r="E181" s="32" t="n"/>
      <c r="F181" s="32" t="n"/>
      <c r="G181" s="21">
        <f>IF(OR(E181="",F181=""),"",E181-F181)</f>
        <v/>
      </c>
      <c r="H181" s="19">
        <f>IF(OR(E181="",F181="",E181=0),"",F181/E181)</f>
        <v/>
      </c>
      <c r="I181" s="19">
        <f>IF(D181="","",IFERROR(INDEX(Setup!$D$14:$D$23,MATCH(D181,Setup!$B$14:$B$23,0)),""))</f>
        <v/>
      </c>
      <c r="J181" s="21">
        <f>IF(OR(H181="",I181=""),"",IF(H181&gt;=I181,"OK",IF(H181&gt;=I181-Setup!$D$25,"WATCH","ACTION")))</f>
        <v/>
      </c>
      <c r="K181" s="32" t="n"/>
      <c r="L181" s="32" t="n"/>
    </row>
    <row r="182">
      <c r="B182" s="7" t="n"/>
      <c r="C182" s="32" t="n"/>
      <c r="D182" s="32" t="n"/>
      <c r="E182" s="32" t="n"/>
      <c r="F182" s="32" t="n"/>
      <c r="G182" s="21">
        <f>IF(OR(E182="",F182=""),"",E182-F182)</f>
        <v/>
      </c>
      <c r="H182" s="19">
        <f>IF(OR(E182="",F182="",E182=0),"",F182/E182)</f>
        <v/>
      </c>
      <c r="I182" s="19">
        <f>IF(D182="","",IFERROR(INDEX(Setup!$D$14:$D$23,MATCH(D182,Setup!$B$14:$B$23,0)),""))</f>
        <v/>
      </c>
      <c r="J182" s="21">
        <f>IF(OR(H182="",I182=""),"",IF(H182&gt;=I182,"OK",IF(H182&gt;=I182-Setup!$D$25,"WATCH","ACTION")))</f>
        <v/>
      </c>
      <c r="K182" s="32" t="n"/>
      <c r="L182" s="32" t="n"/>
    </row>
    <row r="183">
      <c r="B183" s="7" t="n"/>
      <c r="C183" s="32" t="n"/>
      <c r="D183" s="32" t="n"/>
      <c r="E183" s="32" t="n"/>
      <c r="F183" s="32" t="n"/>
      <c r="G183" s="21">
        <f>IF(OR(E183="",F183=""),"",E183-F183)</f>
        <v/>
      </c>
      <c r="H183" s="19">
        <f>IF(OR(E183="",F183="",E183=0),"",F183/E183)</f>
        <v/>
      </c>
      <c r="I183" s="19">
        <f>IF(D183="","",IFERROR(INDEX(Setup!$D$14:$D$23,MATCH(D183,Setup!$B$14:$B$23,0)),""))</f>
        <v/>
      </c>
      <c r="J183" s="21">
        <f>IF(OR(H183="",I183=""),"",IF(H183&gt;=I183,"OK",IF(H183&gt;=I183-Setup!$D$25,"WATCH","ACTION")))</f>
        <v/>
      </c>
      <c r="K183" s="32" t="n"/>
      <c r="L183" s="32" t="n"/>
    </row>
    <row r="184">
      <c r="B184" s="7" t="n"/>
      <c r="C184" s="32" t="n"/>
      <c r="D184" s="32" t="n"/>
      <c r="E184" s="32" t="n"/>
      <c r="F184" s="32" t="n"/>
      <c r="G184" s="21">
        <f>IF(OR(E184="",F184=""),"",E184-F184)</f>
        <v/>
      </c>
      <c r="H184" s="19">
        <f>IF(OR(E184="",F184="",E184=0),"",F184/E184)</f>
        <v/>
      </c>
      <c r="I184" s="19">
        <f>IF(D184="","",IFERROR(INDEX(Setup!$D$14:$D$23,MATCH(D184,Setup!$B$14:$B$23,0)),""))</f>
        <v/>
      </c>
      <c r="J184" s="21">
        <f>IF(OR(H184="",I184=""),"",IF(H184&gt;=I184,"OK",IF(H184&gt;=I184-Setup!$D$25,"WATCH","ACTION")))</f>
        <v/>
      </c>
      <c r="K184" s="32" t="n"/>
      <c r="L184" s="32" t="n"/>
    </row>
    <row r="185">
      <c r="B185" s="7" t="n"/>
      <c r="C185" s="32" t="n"/>
      <c r="D185" s="32" t="n"/>
      <c r="E185" s="32" t="n"/>
      <c r="F185" s="32" t="n"/>
      <c r="G185" s="21">
        <f>IF(OR(E185="",F185=""),"",E185-F185)</f>
        <v/>
      </c>
      <c r="H185" s="19">
        <f>IF(OR(E185="",F185="",E185=0),"",F185/E185)</f>
        <v/>
      </c>
      <c r="I185" s="19">
        <f>IF(D185="","",IFERROR(INDEX(Setup!$D$14:$D$23,MATCH(D185,Setup!$B$14:$B$23,0)),""))</f>
        <v/>
      </c>
      <c r="J185" s="21">
        <f>IF(OR(H185="",I185=""),"",IF(H185&gt;=I185,"OK",IF(H185&gt;=I185-Setup!$D$25,"WATCH","ACTION")))</f>
        <v/>
      </c>
      <c r="K185" s="32" t="n"/>
      <c r="L185" s="32" t="n"/>
    </row>
    <row r="186">
      <c r="B186" s="7" t="n"/>
      <c r="C186" s="32" t="n"/>
      <c r="D186" s="32" t="n"/>
      <c r="E186" s="32" t="n"/>
      <c r="F186" s="32" t="n"/>
      <c r="G186" s="21">
        <f>IF(OR(E186="",F186=""),"",E186-F186)</f>
        <v/>
      </c>
      <c r="H186" s="19">
        <f>IF(OR(E186="",F186="",E186=0),"",F186/E186)</f>
        <v/>
      </c>
      <c r="I186" s="19">
        <f>IF(D186="","",IFERROR(INDEX(Setup!$D$14:$D$23,MATCH(D186,Setup!$B$14:$B$23,0)),""))</f>
        <v/>
      </c>
      <c r="J186" s="21">
        <f>IF(OR(H186="",I186=""),"",IF(H186&gt;=I186,"OK",IF(H186&gt;=I186-Setup!$D$25,"WATCH","ACTION")))</f>
        <v/>
      </c>
      <c r="K186" s="32" t="n"/>
      <c r="L186" s="32" t="n"/>
    </row>
    <row r="187">
      <c r="B187" s="7" t="n"/>
      <c r="C187" s="32" t="n"/>
      <c r="D187" s="32" t="n"/>
      <c r="E187" s="32" t="n"/>
      <c r="F187" s="32" t="n"/>
      <c r="G187" s="21">
        <f>IF(OR(E187="",F187=""),"",E187-F187)</f>
        <v/>
      </c>
      <c r="H187" s="19">
        <f>IF(OR(E187="",F187="",E187=0),"",F187/E187)</f>
        <v/>
      </c>
      <c r="I187" s="19">
        <f>IF(D187="","",IFERROR(INDEX(Setup!$D$14:$D$23,MATCH(D187,Setup!$B$14:$B$23,0)),""))</f>
        <v/>
      </c>
      <c r="J187" s="21">
        <f>IF(OR(H187="",I187=""),"",IF(H187&gt;=I187,"OK",IF(H187&gt;=I187-Setup!$D$25,"WATCH","ACTION")))</f>
        <v/>
      </c>
      <c r="K187" s="32" t="n"/>
      <c r="L187" s="32" t="n"/>
    </row>
    <row r="188">
      <c r="B188" s="7" t="n"/>
      <c r="C188" s="32" t="n"/>
      <c r="D188" s="32" t="n"/>
      <c r="E188" s="32" t="n"/>
      <c r="F188" s="32" t="n"/>
      <c r="G188" s="21">
        <f>IF(OR(E188="",F188=""),"",E188-F188)</f>
        <v/>
      </c>
      <c r="H188" s="19">
        <f>IF(OR(E188="",F188="",E188=0),"",F188/E188)</f>
        <v/>
      </c>
      <c r="I188" s="19">
        <f>IF(D188="","",IFERROR(INDEX(Setup!$D$14:$D$23,MATCH(D188,Setup!$B$14:$B$23,0)),""))</f>
        <v/>
      </c>
      <c r="J188" s="21">
        <f>IF(OR(H188="",I188=""),"",IF(H188&gt;=I188,"OK",IF(H188&gt;=I188-Setup!$D$25,"WATCH","ACTION")))</f>
        <v/>
      </c>
      <c r="K188" s="32" t="n"/>
      <c r="L188" s="32" t="n"/>
    </row>
    <row r="189">
      <c r="B189" s="7" t="n"/>
      <c r="C189" s="32" t="n"/>
      <c r="D189" s="32" t="n"/>
      <c r="E189" s="32" t="n"/>
      <c r="F189" s="32" t="n"/>
      <c r="G189" s="21">
        <f>IF(OR(E189="",F189=""),"",E189-F189)</f>
        <v/>
      </c>
      <c r="H189" s="19">
        <f>IF(OR(E189="",F189="",E189=0),"",F189/E189)</f>
        <v/>
      </c>
      <c r="I189" s="19">
        <f>IF(D189="","",IFERROR(INDEX(Setup!$D$14:$D$23,MATCH(D189,Setup!$B$14:$B$23,0)),""))</f>
        <v/>
      </c>
      <c r="J189" s="21">
        <f>IF(OR(H189="",I189=""),"",IF(H189&gt;=I189,"OK",IF(H189&gt;=I189-Setup!$D$25,"WATCH","ACTION")))</f>
        <v/>
      </c>
      <c r="K189" s="32" t="n"/>
      <c r="L189" s="32" t="n"/>
    </row>
    <row r="190">
      <c r="B190" s="7" t="n"/>
      <c r="C190" s="32" t="n"/>
      <c r="D190" s="32" t="n"/>
      <c r="E190" s="32" t="n"/>
      <c r="F190" s="32" t="n"/>
      <c r="G190" s="21">
        <f>IF(OR(E190="",F190=""),"",E190-F190)</f>
        <v/>
      </c>
      <c r="H190" s="19">
        <f>IF(OR(E190="",F190="",E190=0),"",F190/E190)</f>
        <v/>
      </c>
      <c r="I190" s="19">
        <f>IF(D190="","",IFERROR(INDEX(Setup!$D$14:$D$23,MATCH(D190,Setup!$B$14:$B$23,0)),""))</f>
        <v/>
      </c>
      <c r="J190" s="21">
        <f>IF(OR(H190="",I190=""),"",IF(H190&gt;=I190,"OK",IF(H190&gt;=I190-Setup!$D$25,"WATCH","ACTION")))</f>
        <v/>
      </c>
      <c r="K190" s="32" t="n"/>
      <c r="L190" s="32" t="n"/>
    </row>
    <row r="191">
      <c r="B191" s="7" t="n"/>
      <c r="C191" s="32" t="n"/>
      <c r="D191" s="32" t="n"/>
      <c r="E191" s="32" t="n"/>
      <c r="F191" s="32" t="n"/>
      <c r="G191" s="21">
        <f>IF(OR(E191="",F191=""),"",E191-F191)</f>
        <v/>
      </c>
      <c r="H191" s="19">
        <f>IF(OR(E191="",F191="",E191=0),"",F191/E191)</f>
        <v/>
      </c>
      <c r="I191" s="19">
        <f>IF(D191="","",IFERROR(INDEX(Setup!$D$14:$D$23,MATCH(D191,Setup!$B$14:$B$23,0)),""))</f>
        <v/>
      </c>
      <c r="J191" s="21">
        <f>IF(OR(H191="",I191=""),"",IF(H191&gt;=I191,"OK",IF(H191&gt;=I191-Setup!$D$25,"WATCH","ACTION")))</f>
        <v/>
      </c>
      <c r="K191" s="32" t="n"/>
      <c r="L191" s="32" t="n"/>
    </row>
    <row r="192">
      <c r="B192" s="7" t="n"/>
      <c r="C192" s="32" t="n"/>
      <c r="D192" s="32" t="n"/>
      <c r="E192" s="32" t="n"/>
      <c r="F192" s="32" t="n"/>
      <c r="G192" s="21">
        <f>IF(OR(E192="",F192=""),"",E192-F192)</f>
        <v/>
      </c>
      <c r="H192" s="19">
        <f>IF(OR(E192="",F192="",E192=0),"",F192/E192)</f>
        <v/>
      </c>
      <c r="I192" s="19">
        <f>IF(D192="","",IFERROR(INDEX(Setup!$D$14:$D$23,MATCH(D192,Setup!$B$14:$B$23,0)),""))</f>
        <v/>
      </c>
      <c r="J192" s="21">
        <f>IF(OR(H192="",I192=""),"",IF(H192&gt;=I192,"OK",IF(H192&gt;=I192-Setup!$D$25,"WATCH","ACTION")))</f>
        <v/>
      </c>
      <c r="K192" s="32" t="n"/>
      <c r="L192" s="32" t="n"/>
    </row>
    <row r="193">
      <c r="B193" s="7" t="n"/>
      <c r="C193" s="32" t="n"/>
      <c r="D193" s="32" t="n"/>
      <c r="E193" s="32" t="n"/>
      <c r="F193" s="32" t="n"/>
      <c r="G193" s="21">
        <f>IF(OR(E193="",F193=""),"",E193-F193)</f>
        <v/>
      </c>
      <c r="H193" s="19">
        <f>IF(OR(E193="",F193="",E193=0),"",F193/E193)</f>
        <v/>
      </c>
      <c r="I193" s="19">
        <f>IF(D193="","",IFERROR(INDEX(Setup!$D$14:$D$23,MATCH(D193,Setup!$B$14:$B$23,0)),""))</f>
        <v/>
      </c>
      <c r="J193" s="21">
        <f>IF(OR(H193="",I193=""),"",IF(H193&gt;=I193,"OK",IF(H193&gt;=I193-Setup!$D$25,"WATCH","ACTION")))</f>
        <v/>
      </c>
      <c r="K193" s="32" t="n"/>
      <c r="L193" s="32" t="n"/>
    </row>
    <row r="194">
      <c r="B194" s="7" t="n"/>
      <c r="C194" s="32" t="n"/>
      <c r="D194" s="32" t="n"/>
      <c r="E194" s="32" t="n"/>
      <c r="F194" s="32" t="n"/>
      <c r="G194" s="21">
        <f>IF(OR(E194="",F194=""),"",E194-F194)</f>
        <v/>
      </c>
      <c r="H194" s="19">
        <f>IF(OR(E194="",F194="",E194=0),"",F194/E194)</f>
        <v/>
      </c>
      <c r="I194" s="19">
        <f>IF(D194="","",IFERROR(INDEX(Setup!$D$14:$D$23,MATCH(D194,Setup!$B$14:$B$23,0)),""))</f>
        <v/>
      </c>
      <c r="J194" s="21">
        <f>IF(OR(H194="",I194=""),"",IF(H194&gt;=I194,"OK",IF(H194&gt;=I194-Setup!$D$25,"WATCH","ACTION")))</f>
        <v/>
      </c>
      <c r="K194" s="32" t="n"/>
      <c r="L194" s="32" t="n"/>
    </row>
    <row r="195">
      <c r="B195" s="7" t="n"/>
      <c r="C195" s="32" t="n"/>
      <c r="D195" s="32" t="n"/>
      <c r="E195" s="32" t="n"/>
      <c r="F195" s="32" t="n"/>
      <c r="G195" s="21">
        <f>IF(OR(E195="",F195=""),"",E195-F195)</f>
        <v/>
      </c>
      <c r="H195" s="19">
        <f>IF(OR(E195="",F195="",E195=0),"",F195/E195)</f>
        <v/>
      </c>
      <c r="I195" s="19">
        <f>IF(D195="","",IFERROR(INDEX(Setup!$D$14:$D$23,MATCH(D195,Setup!$B$14:$B$23,0)),""))</f>
        <v/>
      </c>
      <c r="J195" s="21">
        <f>IF(OR(H195="",I195=""),"",IF(H195&gt;=I195,"OK",IF(H195&gt;=I195-Setup!$D$25,"WATCH","ACTION")))</f>
        <v/>
      </c>
      <c r="K195" s="32" t="n"/>
      <c r="L195" s="32" t="n"/>
    </row>
    <row r="196">
      <c r="B196" s="7" t="n"/>
      <c r="C196" s="32" t="n"/>
      <c r="D196" s="32" t="n"/>
      <c r="E196" s="32" t="n"/>
      <c r="F196" s="32" t="n"/>
      <c r="G196" s="21">
        <f>IF(OR(E196="",F196=""),"",E196-F196)</f>
        <v/>
      </c>
      <c r="H196" s="19">
        <f>IF(OR(E196="",F196="",E196=0),"",F196/E196)</f>
        <v/>
      </c>
      <c r="I196" s="19">
        <f>IF(D196="","",IFERROR(INDEX(Setup!$D$14:$D$23,MATCH(D196,Setup!$B$14:$B$23,0)),""))</f>
        <v/>
      </c>
      <c r="J196" s="21">
        <f>IF(OR(H196="",I196=""),"",IF(H196&gt;=I196,"OK",IF(H196&gt;=I196-Setup!$D$25,"WATCH","ACTION")))</f>
        <v/>
      </c>
      <c r="K196" s="32" t="n"/>
      <c r="L196" s="32" t="n"/>
    </row>
    <row r="197">
      <c r="B197" s="7" t="n"/>
      <c r="C197" s="32" t="n"/>
      <c r="D197" s="32" t="n"/>
      <c r="E197" s="32" t="n"/>
      <c r="F197" s="32" t="n"/>
      <c r="G197" s="21">
        <f>IF(OR(E197="",F197=""),"",E197-F197)</f>
        <v/>
      </c>
      <c r="H197" s="19">
        <f>IF(OR(E197="",F197="",E197=0),"",F197/E197)</f>
        <v/>
      </c>
      <c r="I197" s="19">
        <f>IF(D197="","",IFERROR(INDEX(Setup!$D$14:$D$23,MATCH(D197,Setup!$B$14:$B$23,0)),""))</f>
        <v/>
      </c>
      <c r="J197" s="21">
        <f>IF(OR(H197="",I197=""),"",IF(H197&gt;=I197,"OK",IF(H197&gt;=I197-Setup!$D$25,"WATCH","ACTION")))</f>
        <v/>
      </c>
      <c r="K197" s="32" t="n"/>
      <c r="L197" s="32" t="n"/>
    </row>
    <row r="198">
      <c r="B198" s="7" t="n"/>
      <c r="C198" s="32" t="n"/>
      <c r="D198" s="32" t="n"/>
      <c r="E198" s="32" t="n"/>
      <c r="F198" s="32" t="n"/>
      <c r="G198" s="21">
        <f>IF(OR(E198="",F198=""),"",E198-F198)</f>
        <v/>
      </c>
      <c r="H198" s="19">
        <f>IF(OR(E198="",F198="",E198=0),"",F198/E198)</f>
        <v/>
      </c>
      <c r="I198" s="19">
        <f>IF(D198="","",IFERROR(INDEX(Setup!$D$14:$D$23,MATCH(D198,Setup!$B$14:$B$23,0)),""))</f>
        <v/>
      </c>
      <c r="J198" s="21">
        <f>IF(OR(H198="",I198=""),"",IF(H198&gt;=I198,"OK",IF(H198&gt;=I198-Setup!$D$25,"WATCH","ACTION")))</f>
        <v/>
      </c>
      <c r="K198" s="32" t="n"/>
      <c r="L198" s="32" t="n"/>
    </row>
    <row r="199">
      <c r="B199" s="7" t="n"/>
      <c r="C199" s="32" t="n"/>
      <c r="D199" s="32" t="n"/>
      <c r="E199" s="32" t="n"/>
      <c r="F199" s="32" t="n"/>
      <c r="G199" s="21">
        <f>IF(OR(E199="",F199=""),"",E199-F199)</f>
        <v/>
      </c>
      <c r="H199" s="19">
        <f>IF(OR(E199="",F199="",E199=0),"",F199/E199)</f>
        <v/>
      </c>
      <c r="I199" s="19">
        <f>IF(D199="","",IFERROR(INDEX(Setup!$D$14:$D$23,MATCH(D199,Setup!$B$14:$B$23,0)),""))</f>
        <v/>
      </c>
      <c r="J199" s="21">
        <f>IF(OR(H199="",I199=""),"",IF(H199&gt;=I199,"OK",IF(H199&gt;=I199-Setup!$D$25,"WATCH","ACTION")))</f>
        <v/>
      </c>
      <c r="K199" s="32" t="n"/>
      <c r="L199" s="32" t="n"/>
    </row>
    <row r="200">
      <c r="B200" s="7" t="n"/>
      <c r="C200" s="32" t="n"/>
      <c r="D200" s="32" t="n"/>
      <c r="E200" s="32" t="n"/>
      <c r="F200" s="32" t="n"/>
      <c r="G200" s="21">
        <f>IF(OR(E200="",F200=""),"",E200-F200)</f>
        <v/>
      </c>
      <c r="H200" s="19">
        <f>IF(OR(E200="",F200="",E200=0),"",F200/E200)</f>
        <v/>
      </c>
      <c r="I200" s="19">
        <f>IF(D200="","",IFERROR(INDEX(Setup!$D$14:$D$23,MATCH(D200,Setup!$B$14:$B$23,0)),""))</f>
        <v/>
      </c>
      <c r="J200" s="21">
        <f>IF(OR(H200="",I200=""),"",IF(H200&gt;=I200,"OK",IF(H200&gt;=I200-Setup!$D$25,"WATCH","ACTION")))</f>
        <v/>
      </c>
      <c r="K200" s="32" t="n"/>
      <c r="L200" s="32" t="n"/>
    </row>
    <row r="201">
      <c r="B201" s="7" t="n"/>
      <c r="C201" s="32" t="n"/>
      <c r="D201" s="32" t="n"/>
      <c r="E201" s="32" t="n"/>
      <c r="F201" s="32" t="n"/>
      <c r="G201" s="21">
        <f>IF(OR(E201="",F201=""),"",E201-F201)</f>
        <v/>
      </c>
      <c r="H201" s="19">
        <f>IF(OR(E201="",F201="",E201=0),"",F201/E201)</f>
        <v/>
      </c>
      <c r="I201" s="19">
        <f>IF(D201="","",IFERROR(INDEX(Setup!$D$14:$D$23,MATCH(D201,Setup!$B$14:$B$23,0)),""))</f>
        <v/>
      </c>
      <c r="J201" s="21">
        <f>IF(OR(H201="",I201=""),"",IF(H201&gt;=I201,"OK",IF(H201&gt;=I201-Setup!$D$25,"WATCH","ACTION")))</f>
        <v/>
      </c>
      <c r="K201" s="32" t="n"/>
      <c r="L201" s="32" t="n"/>
    </row>
    <row r="202">
      <c r="B202" s="7" t="n"/>
      <c r="C202" s="32" t="n"/>
      <c r="D202" s="32" t="n"/>
      <c r="E202" s="32" t="n"/>
      <c r="F202" s="32" t="n"/>
      <c r="G202" s="21">
        <f>IF(OR(E202="",F202=""),"",E202-F202)</f>
        <v/>
      </c>
      <c r="H202" s="19">
        <f>IF(OR(E202="",F202="",E202=0),"",F202/E202)</f>
        <v/>
      </c>
      <c r="I202" s="19">
        <f>IF(D202="","",IFERROR(INDEX(Setup!$D$14:$D$23,MATCH(D202,Setup!$B$14:$B$23,0)),""))</f>
        <v/>
      </c>
      <c r="J202" s="21">
        <f>IF(OR(H202="",I202=""),"",IF(H202&gt;=I202,"OK",IF(H202&gt;=I202-Setup!$D$25,"WATCH","ACTION")))</f>
        <v/>
      </c>
      <c r="K202" s="32" t="n"/>
      <c r="L202" s="32" t="n"/>
    </row>
    <row r="203">
      <c r="B203" s="7" t="n"/>
      <c r="C203" s="32" t="n"/>
      <c r="D203" s="32" t="n"/>
      <c r="E203" s="32" t="n"/>
      <c r="F203" s="32" t="n"/>
      <c r="G203" s="21">
        <f>IF(OR(E203="",F203=""),"",E203-F203)</f>
        <v/>
      </c>
      <c r="H203" s="19">
        <f>IF(OR(E203="",F203="",E203=0),"",F203/E203)</f>
        <v/>
      </c>
      <c r="I203" s="19">
        <f>IF(D203="","",IFERROR(INDEX(Setup!$D$14:$D$23,MATCH(D203,Setup!$B$14:$B$23,0)),""))</f>
        <v/>
      </c>
      <c r="J203" s="21">
        <f>IF(OR(H203="",I203=""),"",IF(H203&gt;=I203,"OK",IF(H203&gt;=I203-Setup!$D$25,"WATCH","ACTION")))</f>
        <v/>
      </c>
      <c r="K203" s="32" t="n"/>
      <c r="L203" s="32" t="n"/>
    </row>
    <row r="204">
      <c r="B204" s="7" t="n"/>
      <c r="C204" s="32" t="n"/>
      <c r="D204" s="32" t="n"/>
      <c r="E204" s="32" t="n"/>
      <c r="F204" s="32" t="n"/>
      <c r="G204" s="21">
        <f>IF(OR(E204="",F204=""),"",E204-F204)</f>
        <v/>
      </c>
      <c r="H204" s="19">
        <f>IF(OR(E204="",F204="",E204=0),"",F204/E204)</f>
        <v/>
      </c>
      <c r="I204" s="19">
        <f>IF(D204="","",IFERROR(INDEX(Setup!$D$14:$D$23,MATCH(D204,Setup!$B$14:$B$23,0)),""))</f>
        <v/>
      </c>
      <c r="J204" s="21">
        <f>IF(OR(H204="",I204=""),"",IF(H204&gt;=I204,"OK",IF(H204&gt;=I204-Setup!$D$25,"WATCH","ACTION")))</f>
        <v/>
      </c>
      <c r="K204" s="32" t="n"/>
      <c r="L204" s="32" t="n"/>
    </row>
    <row r="205">
      <c r="B205" s="7" t="n"/>
      <c r="C205" s="32" t="n"/>
      <c r="D205" s="32" t="n"/>
      <c r="E205" s="32" t="n"/>
      <c r="F205" s="32" t="n"/>
      <c r="G205" s="21">
        <f>IF(OR(E205="",F205=""),"",E205-F205)</f>
        <v/>
      </c>
      <c r="H205" s="19">
        <f>IF(OR(E205="",F205="",E205=0),"",F205/E205)</f>
        <v/>
      </c>
      <c r="I205" s="19">
        <f>IF(D205="","",IFERROR(INDEX(Setup!$D$14:$D$23,MATCH(D205,Setup!$B$14:$B$23,0)),""))</f>
        <v/>
      </c>
      <c r="J205" s="21">
        <f>IF(OR(H205="",I205=""),"",IF(H205&gt;=I205,"OK",IF(H205&gt;=I205-Setup!$D$25,"WATCH","ACTION")))</f>
        <v/>
      </c>
      <c r="K205" s="32" t="n"/>
      <c r="L205" s="32" t="n"/>
    </row>
    <row r="206">
      <c r="B206" s="7" t="n"/>
      <c r="C206" s="32" t="n"/>
      <c r="D206" s="32" t="n"/>
      <c r="E206" s="32" t="n"/>
      <c r="F206" s="32" t="n"/>
      <c r="G206" s="21">
        <f>IF(OR(E206="",F206=""),"",E206-F206)</f>
        <v/>
      </c>
      <c r="H206" s="19">
        <f>IF(OR(E206="",F206="",E206=0),"",F206/E206)</f>
        <v/>
      </c>
      <c r="I206" s="19">
        <f>IF(D206="","",IFERROR(INDEX(Setup!$D$14:$D$23,MATCH(D206,Setup!$B$14:$B$23,0)),""))</f>
        <v/>
      </c>
      <c r="J206" s="21">
        <f>IF(OR(H206="",I206=""),"",IF(H206&gt;=I206,"OK",IF(H206&gt;=I206-Setup!$D$25,"WATCH","ACTION")))</f>
        <v/>
      </c>
      <c r="K206" s="32" t="n"/>
      <c r="L206" s="32" t="n"/>
    </row>
    <row r="207">
      <c r="B207" s="7" t="n"/>
      <c r="C207" s="32" t="n"/>
      <c r="D207" s="32" t="n"/>
      <c r="E207" s="32" t="n"/>
      <c r="F207" s="32" t="n"/>
      <c r="G207" s="21">
        <f>IF(OR(E207="",F207=""),"",E207-F207)</f>
        <v/>
      </c>
      <c r="H207" s="19">
        <f>IF(OR(E207="",F207="",E207=0),"",F207/E207)</f>
        <v/>
      </c>
      <c r="I207" s="19">
        <f>IF(D207="","",IFERROR(INDEX(Setup!$D$14:$D$23,MATCH(D207,Setup!$B$14:$B$23,0)),""))</f>
        <v/>
      </c>
      <c r="J207" s="21">
        <f>IF(OR(H207="",I207=""),"",IF(H207&gt;=I207,"OK",IF(H207&gt;=I207-Setup!$D$25,"WATCH","ACTION")))</f>
        <v/>
      </c>
      <c r="K207" s="32" t="n"/>
      <c r="L207" s="32" t="n"/>
    </row>
    <row r="208">
      <c r="B208" s="7" t="n"/>
      <c r="C208" s="32" t="n"/>
      <c r="D208" s="32" t="n"/>
      <c r="E208" s="32" t="n"/>
      <c r="F208" s="32" t="n"/>
      <c r="G208" s="21">
        <f>IF(OR(E208="",F208=""),"",E208-F208)</f>
        <v/>
      </c>
      <c r="H208" s="19">
        <f>IF(OR(E208="",F208="",E208=0),"",F208/E208)</f>
        <v/>
      </c>
      <c r="I208" s="19">
        <f>IF(D208="","",IFERROR(INDEX(Setup!$D$14:$D$23,MATCH(D208,Setup!$B$14:$B$23,0)),""))</f>
        <v/>
      </c>
      <c r="J208" s="21">
        <f>IF(OR(H208="",I208=""),"",IF(H208&gt;=I208,"OK",IF(H208&gt;=I208-Setup!$D$25,"WATCH","ACTION")))</f>
        <v/>
      </c>
      <c r="K208" s="32" t="n"/>
      <c r="L208" s="32" t="n"/>
    </row>
    <row r="209">
      <c r="B209" s="7" t="n"/>
      <c r="C209" s="32" t="n"/>
      <c r="D209" s="32" t="n"/>
      <c r="E209" s="32" t="n"/>
      <c r="F209" s="32" t="n"/>
      <c r="G209" s="21">
        <f>IF(OR(E209="",F209=""),"",E209-F209)</f>
        <v/>
      </c>
      <c r="H209" s="19">
        <f>IF(OR(E209="",F209="",E209=0),"",F209/E209)</f>
        <v/>
      </c>
      <c r="I209" s="19">
        <f>IF(D209="","",IFERROR(INDEX(Setup!$D$14:$D$23,MATCH(D209,Setup!$B$14:$B$23,0)),""))</f>
        <v/>
      </c>
      <c r="J209" s="21">
        <f>IF(OR(H209="",I209=""),"",IF(H209&gt;=I209,"OK",IF(H209&gt;=I209-Setup!$D$25,"WATCH","ACTION")))</f>
        <v/>
      </c>
      <c r="K209" s="32" t="n"/>
      <c r="L209" s="32" t="n"/>
    </row>
    <row r="210">
      <c r="B210" s="7" t="n"/>
      <c r="C210" s="32" t="n"/>
      <c r="D210" s="32" t="n"/>
      <c r="E210" s="32" t="n"/>
      <c r="F210" s="32" t="n"/>
      <c r="G210" s="21">
        <f>IF(OR(E210="",F210=""),"",E210-F210)</f>
        <v/>
      </c>
      <c r="H210" s="19">
        <f>IF(OR(E210="",F210="",E210=0),"",F210/E210)</f>
        <v/>
      </c>
      <c r="I210" s="19">
        <f>IF(D210="","",IFERROR(INDEX(Setup!$D$14:$D$23,MATCH(D210,Setup!$B$14:$B$23,0)),""))</f>
        <v/>
      </c>
      <c r="J210" s="21">
        <f>IF(OR(H210="",I210=""),"",IF(H210&gt;=I210,"OK",IF(H210&gt;=I210-Setup!$D$25,"WATCH","ACTION")))</f>
        <v/>
      </c>
      <c r="K210" s="32" t="n"/>
      <c r="L210" s="32" t="n"/>
    </row>
    <row r="211">
      <c r="B211" s="7" t="n"/>
      <c r="C211" s="32" t="n"/>
      <c r="D211" s="32" t="n"/>
      <c r="E211" s="32" t="n"/>
      <c r="F211" s="32" t="n"/>
      <c r="G211" s="21">
        <f>IF(OR(E211="",F211=""),"",E211-F211)</f>
        <v/>
      </c>
      <c r="H211" s="19">
        <f>IF(OR(E211="",F211="",E211=0),"",F211/E211)</f>
        <v/>
      </c>
      <c r="I211" s="19">
        <f>IF(D211="","",IFERROR(INDEX(Setup!$D$14:$D$23,MATCH(D211,Setup!$B$14:$B$23,0)),""))</f>
        <v/>
      </c>
      <c r="J211" s="21">
        <f>IF(OR(H211="",I211=""),"",IF(H211&gt;=I211,"OK",IF(H211&gt;=I211-Setup!$D$25,"WATCH","ACTION")))</f>
        <v/>
      </c>
      <c r="K211" s="32" t="n"/>
      <c r="L211" s="32" t="n"/>
    </row>
    <row r="212">
      <c r="B212" s="7" t="n"/>
      <c r="C212" s="32" t="n"/>
      <c r="D212" s="32" t="n"/>
      <c r="E212" s="32" t="n"/>
      <c r="F212" s="32" t="n"/>
      <c r="G212" s="21">
        <f>IF(OR(E212="",F212=""),"",E212-F212)</f>
        <v/>
      </c>
      <c r="H212" s="19">
        <f>IF(OR(E212="",F212="",E212=0),"",F212/E212)</f>
        <v/>
      </c>
      <c r="I212" s="19">
        <f>IF(D212="","",IFERROR(INDEX(Setup!$D$14:$D$23,MATCH(D212,Setup!$B$14:$B$23,0)),""))</f>
        <v/>
      </c>
      <c r="J212" s="21">
        <f>IF(OR(H212="",I212=""),"",IF(H212&gt;=I212,"OK",IF(H212&gt;=I212-Setup!$D$25,"WATCH","ACTION")))</f>
        <v/>
      </c>
      <c r="K212" s="32" t="n"/>
      <c r="L212" s="32" t="n"/>
    </row>
    <row r="213">
      <c r="B213" s="7" t="n"/>
      <c r="C213" s="32" t="n"/>
      <c r="D213" s="32" t="n"/>
      <c r="E213" s="32" t="n"/>
      <c r="F213" s="32" t="n"/>
      <c r="G213" s="21">
        <f>IF(OR(E213="",F213=""),"",E213-F213)</f>
        <v/>
      </c>
      <c r="H213" s="19">
        <f>IF(OR(E213="",F213="",E213=0),"",F213/E213)</f>
        <v/>
      </c>
      <c r="I213" s="19">
        <f>IF(D213="","",IFERROR(INDEX(Setup!$D$14:$D$23,MATCH(D213,Setup!$B$14:$B$23,0)),""))</f>
        <v/>
      </c>
      <c r="J213" s="21">
        <f>IF(OR(H213="",I213=""),"",IF(H213&gt;=I213,"OK",IF(H213&gt;=I213-Setup!$D$25,"WATCH","ACTION")))</f>
        <v/>
      </c>
      <c r="K213" s="32" t="n"/>
      <c r="L213" s="32" t="n"/>
    </row>
    <row r="214">
      <c r="B214" s="7" t="n"/>
      <c r="C214" s="32" t="n"/>
      <c r="D214" s="32" t="n"/>
      <c r="E214" s="32" t="n"/>
      <c r="F214" s="32" t="n"/>
      <c r="G214" s="21">
        <f>IF(OR(E214="",F214=""),"",E214-F214)</f>
        <v/>
      </c>
      <c r="H214" s="19">
        <f>IF(OR(E214="",F214="",E214=0),"",F214/E214)</f>
        <v/>
      </c>
      <c r="I214" s="19">
        <f>IF(D214="","",IFERROR(INDEX(Setup!$D$14:$D$23,MATCH(D214,Setup!$B$14:$B$23,0)),""))</f>
        <v/>
      </c>
      <c r="J214" s="21">
        <f>IF(OR(H214="",I214=""),"",IF(H214&gt;=I214,"OK",IF(H214&gt;=I214-Setup!$D$25,"WATCH","ACTION")))</f>
        <v/>
      </c>
      <c r="K214" s="32" t="n"/>
      <c r="L214" s="32" t="n"/>
    </row>
    <row r="215">
      <c r="B215" s="7" t="n"/>
      <c r="C215" s="32" t="n"/>
      <c r="D215" s="32" t="n"/>
      <c r="E215" s="32" t="n"/>
      <c r="F215" s="32" t="n"/>
      <c r="G215" s="21">
        <f>IF(OR(E215="",F215=""),"",E215-F215)</f>
        <v/>
      </c>
      <c r="H215" s="19">
        <f>IF(OR(E215="",F215="",E215=0),"",F215/E215)</f>
        <v/>
      </c>
      <c r="I215" s="19">
        <f>IF(D215="","",IFERROR(INDEX(Setup!$D$14:$D$23,MATCH(D215,Setup!$B$14:$B$23,0)),""))</f>
        <v/>
      </c>
      <c r="J215" s="21">
        <f>IF(OR(H215="",I215=""),"",IF(H215&gt;=I215,"OK",IF(H215&gt;=I215-Setup!$D$25,"WATCH","ACTION")))</f>
        <v/>
      </c>
      <c r="K215" s="32" t="n"/>
      <c r="L215" s="32" t="n"/>
    </row>
    <row r="216">
      <c r="B216" s="7" t="n"/>
      <c r="C216" s="32" t="n"/>
      <c r="D216" s="32" t="n"/>
      <c r="E216" s="32" t="n"/>
      <c r="F216" s="32" t="n"/>
      <c r="G216" s="21">
        <f>IF(OR(E216="",F216=""),"",E216-F216)</f>
        <v/>
      </c>
      <c r="H216" s="19">
        <f>IF(OR(E216="",F216="",E216=0),"",F216/E216)</f>
        <v/>
      </c>
      <c r="I216" s="19">
        <f>IF(D216="","",IFERROR(INDEX(Setup!$D$14:$D$23,MATCH(D216,Setup!$B$14:$B$23,0)),""))</f>
        <v/>
      </c>
      <c r="J216" s="21">
        <f>IF(OR(H216="",I216=""),"",IF(H216&gt;=I216,"OK",IF(H216&gt;=I216-Setup!$D$25,"WATCH","ACTION")))</f>
        <v/>
      </c>
      <c r="K216" s="32" t="n"/>
      <c r="L216" s="32" t="n"/>
    </row>
    <row r="217">
      <c r="B217" s="7" t="n"/>
      <c r="C217" s="32" t="n"/>
      <c r="D217" s="32" t="n"/>
      <c r="E217" s="32" t="n"/>
      <c r="F217" s="32" t="n"/>
      <c r="G217" s="21">
        <f>IF(OR(E217="",F217=""),"",E217-F217)</f>
        <v/>
      </c>
      <c r="H217" s="19">
        <f>IF(OR(E217="",F217="",E217=0),"",F217/E217)</f>
        <v/>
      </c>
      <c r="I217" s="19">
        <f>IF(D217="","",IFERROR(INDEX(Setup!$D$14:$D$23,MATCH(D217,Setup!$B$14:$B$23,0)),""))</f>
        <v/>
      </c>
      <c r="J217" s="21">
        <f>IF(OR(H217="",I217=""),"",IF(H217&gt;=I217,"OK",IF(H217&gt;=I217-Setup!$D$25,"WATCH","ACTION")))</f>
        <v/>
      </c>
      <c r="K217" s="32" t="n"/>
      <c r="L217" s="32" t="n"/>
    </row>
    <row r="218">
      <c r="B218" s="7" t="n"/>
      <c r="C218" s="32" t="n"/>
      <c r="D218" s="32" t="n"/>
      <c r="E218" s="32" t="n"/>
      <c r="F218" s="32" t="n"/>
      <c r="G218" s="21">
        <f>IF(OR(E218="",F218=""),"",E218-F218)</f>
        <v/>
      </c>
      <c r="H218" s="19">
        <f>IF(OR(E218="",F218="",E218=0),"",F218/E218)</f>
        <v/>
      </c>
      <c r="I218" s="19">
        <f>IF(D218="","",IFERROR(INDEX(Setup!$D$14:$D$23,MATCH(D218,Setup!$B$14:$B$23,0)),""))</f>
        <v/>
      </c>
      <c r="J218" s="21">
        <f>IF(OR(H218="",I218=""),"",IF(H218&gt;=I218,"OK",IF(H218&gt;=I218-Setup!$D$25,"WATCH","ACTION")))</f>
        <v/>
      </c>
      <c r="K218" s="32" t="n"/>
      <c r="L218" s="32" t="n"/>
    </row>
    <row r="219">
      <c r="B219" s="7" t="n"/>
      <c r="C219" s="32" t="n"/>
      <c r="D219" s="32" t="n"/>
      <c r="E219" s="32" t="n"/>
      <c r="F219" s="32" t="n"/>
      <c r="G219" s="21">
        <f>IF(OR(E219="",F219=""),"",E219-F219)</f>
        <v/>
      </c>
      <c r="H219" s="19">
        <f>IF(OR(E219="",F219="",E219=0),"",F219/E219)</f>
        <v/>
      </c>
      <c r="I219" s="19">
        <f>IF(D219="","",IFERROR(INDEX(Setup!$D$14:$D$23,MATCH(D219,Setup!$B$14:$B$23,0)),""))</f>
        <v/>
      </c>
      <c r="J219" s="21">
        <f>IF(OR(H219="",I219=""),"",IF(H219&gt;=I219,"OK",IF(H219&gt;=I219-Setup!$D$25,"WATCH","ACTION")))</f>
        <v/>
      </c>
      <c r="K219" s="32" t="n"/>
      <c r="L219" s="32" t="n"/>
    </row>
    <row r="220">
      <c r="B220" s="7" t="n"/>
      <c r="C220" s="32" t="n"/>
      <c r="D220" s="32" t="n"/>
      <c r="E220" s="32" t="n"/>
      <c r="F220" s="32" t="n"/>
      <c r="G220" s="21">
        <f>IF(OR(E220="",F220=""),"",E220-F220)</f>
        <v/>
      </c>
      <c r="H220" s="19">
        <f>IF(OR(E220="",F220="",E220=0),"",F220/E220)</f>
        <v/>
      </c>
      <c r="I220" s="19">
        <f>IF(D220="","",IFERROR(INDEX(Setup!$D$14:$D$23,MATCH(D220,Setup!$B$14:$B$23,0)),""))</f>
        <v/>
      </c>
      <c r="J220" s="21">
        <f>IF(OR(H220="",I220=""),"",IF(H220&gt;=I220,"OK",IF(H220&gt;=I220-Setup!$D$25,"WATCH","ACTION")))</f>
        <v/>
      </c>
      <c r="K220" s="32" t="n"/>
      <c r="L220" s="32" t="n"/>
    </row>
    <row r="221">
      <c r="B221" s="7" t="n"/>
      <c r="C221" s="32" t="n"/>
      <c r="D221" s="32" t="n"/>
      <c r="E221" s="32" t="n"/>
      <c r="F221" s="32" t="n"/>
      <c r="G221" s="21">
        <f>IF(OR(E221="",F221=""),"",E221-F221)</f>
        <v/>
      </c>
      <c r="H221" s="19">
        <f>IF(OR(E221="",F221="",E221=0),"",F221/E221)</f>
        <v/>
      </c>
      <c r="I221" s="19">
        <f>IF(D221="","",IFERROR(INDEX(Setup!$D$14:$D$23,MATCH(D221,Setup!$B$14:$B$23,0)),""))</f>
        <v/>
      </c>
      <c r="J221" s="21">
        <f>IF(OR(H221="",I221=""),"",IF(H221&gt;=I221,"OK",IF(H221&gt;=I221-Setup!$D$25,"WATCH","ACTION")))</f>
        <v/>
      </c>
      <c r="K221" s="32" t="n"/>
      <c r="L221" s="32" t="n"/>
    </row>
    <row r="222">
      <c r="B222" s="7" t="n"/>
      <c r="C222" s="32" t="n"/>
      <c r="D222" s="32" t="n"/>
      <c r="E222" s="32" t="n"/>
      <c r="F222" s="32" t="n"/>
      <c r="G222" s="21">
        <f>IF(OR(E222="",F222=""),"",E222-F222)</f>
        <v/>
      </c>
      <c r="H222" s="19">
        <f>IF(OR(E222="",F222="",E222=0),"",F222/E222)</f>
        <v/>
      </c>
      <c r="I222" s="19">
        <f>IF(D222="","",IFERROR(INDEX(Setup!$D$14:$D$23,MATCH(D222,Setup!$B$14:$B$23,0)),""))</f>
        <v/>
      </c>
      <c r="J222" s="21">
        <f>IF(OR(H222="",I222=""),"",IF(H222&gt;=I222,"OK",IF(H222&gt;=I222-Setup!$D$25,"WATCH","ACTION")))</f>
        <v/>
      </c>
      <c r="K222" s="32" t="n"/>
      <c r="L222" s="32" t="n"/>
    </row>
    <row r="223">
      <c r="B223" s="7" t="n"/>
      <c r="C223" s="32" t="n"/>
      <c r="D223" s="32" t="n"/>
      <c r="E223" s="32" t="n"/>
      <c r="F223" s="32" t="n"/>
      <c r="G223" s="21">
        <f>IF(OR(E223="",F223=""),"",E223-F223)</f>
        <v/>
      </c>
      <c r="H223" s="19">
        <f>IF(OR(E223="",F223="",E223=0),"",F223/E223)</f>
        <v/>
      </c>
      <c r="I223" s="19">
        <f>IF(D223="","",IFERROR(INDEX(Setup!$D$14:$D$23,MATCH(D223,Setup!$B$14:$B$23,0)),""))</f>
        <v/>
      </c>
      <c r="J223" s="21">
        <f>IF(OR(H223="",I223=""),"",IF(H223&gt;=I223,"OK",IF(H223&gt;=I223-Setup!$D$25,"WATCH","ACTION")))</f>
        <v/>
      </c>
      <c r="K223" s="32" t="n"/>
      <c r="L223" s="32" t="n"/>
    </row>
    <row r="224">
      <c r="B224" s="7" t="n"/>
      <c r="C224" s="32" t="n"/>
      <c r="D224" s="32" t="n"/>
      <c r="E224" s="32" t="n"/>
      <c r="F224" s="32" t="n"/>
      <c r="G224" s="21">
        <f>IF(OR(E224="",F224=""),"",E224-F224)</f>
        <v/>
      </c>
      <c r="H224" s="19">
        <f>IF(OR(E224="",F224="",E224=0),"",F224/E224)</f>
        <v/>
      </c>
      <c r="I224" s="19">
        <f>IF(D224="","",IFERROR(INDEX(Setup!$D$14:$D$23,MATCH(D224,Setup!$B$14:$B$23,0)),""))</f>
        <v/>
      </c>
      <c r="J224" s="21">
        <f>IF(OR(H224="",I224=""),"",IF(H224&gt;=I224,"OK",IF(H224&gt;=I224-Setup!$D$25,"WATCH","ACTION")))</f>
        <v/>
      </c>
      <c r="K224" s="32" t="n"/>
      <c r="L224" s="32" t="n"/>
    </row>
    <row r="225">
      <c r="B225" s="7" t="n"/>
      <c r="C225" s="32" t="n"/>
      <c r="D225" s="32" t="n"/>
      <c r="E225" s="32" t="n"/>
      <c r="F225" s="32" t="n"/>
      <c r="G225" s="21">
        <f>IF(OR(E225="",F225=""),"",E225-F225)</f>
        <v/>
      </c>
      <c r="H225" s="19">
        <f>IF(OR(E225="",F225="",E225=0),"",F225/E225)</f>
        <v/>
      </c>
      <c r="I225" s="19">
        <f>IF(D225="","",IFERROR(INDEX(Setup!$D$14:$D$23,MATCH(D225,Setup!$B$14:$B$23,0)),""))</f>
        <v/>
      </c>
      <c r="J225" s="21">
        <f>IF(OR(H225="",I225=""),"",IF(H225&gt;=I225,"OK",IF(H225&gt;=I225-Setup!$D$25,"WATCH","ACTION")))</f>
        <v/>
      </c>
      <c r="K225" s="32" t="n"/>
      <c r="L225" s="32" t="n"/>
    </row>
    <row r="226">
      <c r="B226" s="7" t="n"/>
      <c r="C226" s="32" t="n"/>
      <c r="D226" s="32" t="n"/>
      <c r="E226" s="32" t="n"/>
      <c r="F226" s="32" t="n"/>
      <c r="G226" s="21">
        <f>IF(OR(E226="",F226=""),"",E226-F226)</f>
        <v/>
      </c>
      <c r="H226" s="19">
        <f>IF(OR(E226="",F226="",E226=0),"",F226/E226)</f>
        <v/>
      </c>
      <c r="I226" s="19">
        <f>IF(D226="","",IFERROR(INDEX(Setup!$D$14:$D$23,MATCH(D226,Setup!$B$14:$B$23,0)),""))</f>
        <v/>
      </c>
      <c r="J226" s="21">
        <f>IF(OR(H226="",I226=""),"",IF(H226&gt;=I226,"OK",IF(H226&gt;=I226-Setup!$D$25,"WATCH","ACTION")))</f>
        <v/>
      </c>
      <c r="K226" s="32" t="n"/>
      <c r="L226" s="32" t="n"/>
    </row>
    <row r="227">
      <c r="B227" s="7" t="n"/>
      <c r="C227" s="32" t="n"/>
      <c r="D227" s="32" t="n"/>
      <c r="E227" s="32" t="n"/>
      <c r="F227" s="32" t="n"/>
      <c r="G227" s="21">
        <f>IF(OR(E227="",F227=""),"",E227-F227)</f>
        <v/>
      </c>
      <c r="H227" s="19">
        <f>IF(OR(E227="",F227="",E227=0),"",F227/E227)</f>
        <v/>
      </c>
      <c r="I227" s="19">
        <f>IF(D227="","",IFERROR(INDEX(Setup!$D$14:$D$23,MATCH(D227,Setup!$B$14:$B$23,0)),""))</f>
        <v/>
      </c>
      <c r="J227" s="21">
        <f>IF(OR(H227="",I227=""),"",IF(H227&gt;=I227,"OK",IF(H227&gt;=I227-Setup!$D$25,"WATCH","ACTION")))</f>
        <v/>
      </c>
      <c r="K227" s="32" t="n"/>
      <c r="L227" s="32" t="n"/>
    </row>
    <row r="228">
      <c r="B228" s="7" t="n"/>
      <c r="C228" s="32" t="n"/>
      <c r="D228" s="32" t="n"/>
      <c r="E228" s="32" t="n"/>
      <c r="F228" s="32" t="n"/>
      <c r="G228" s="21">
        <f>IF(OR(E228="",F228=""),"",E228-F228)</f>
        <v/>
      </c>
      <c r="H228" s="19">
        <f>IF(OR(E228="",F228="",E228=0),"",F228/E228)</f>
        <v/>
      </c>
      <c r="I228" s="19">
        <f>IF(D228="","",IFERROR(INDEX(Setup!$D$14:$D$23,MATCH(D228,Setup!$B$14:$B$23,0)),""))</f>
        <v/>
      </c>
      <c r="J228" s="21">
        <f>IF(OR(H228="",I228=""),"",IF(H228&gt;=I228,"OK",IF(H228&gt;=I228-Setup!$D$25,"WATCH","ACTION")))</f>
        <v/>
      </c>
      <c r="K228" s="32" t="n"/>
      <c r="L228" s="32" t="n"/>
    </row>
    <row r="229">
      <c r="B229" s="7" t="n"/>
      <c r="C229" s="32" t="n"/>
      <c r="D229" s="32" t="n"/>
      <c r="E229" s="32" t="n"/>
      <c r="F229" s="32" t="n"/>
      <c r="G229" s="21">
        <f>IF(OR(E229="",F229=""),"",E229-F229)</f>
        <v/>
      </c>
      <c r="H229" s="19">
        <f>IF(OR(E229="",F229="",E229=0),"",F229/E229)</f>
        <v/>
      </c>
      <c r="I229" s="19">
        <f>IF(D229="","",IFERROR(INDEX(Setup!$D$14:$D$23,MATCH(D229,Setup!$B$14:$B$23,0)),""))</f>
        <v/>
      </c>
      <c r="J229" s="21">
        <f>IF(OR(H229="",I229=""),"",IF(H229&gt;=I229,"OK",IF(H229&gt;=I229-Setup!$D$25,"WATCH","ACTION")))</f>
        <v/>
      </c>
      <c r="K229" s="32" t="n"/>
      <c r="L229" s="32" t="n"/>
    </row>
    <row r="230">
      <c r="B230" s="7" t="n"/>
      <c r="C230" s="32" t="n"/>
      <c r="D230" s="32" t="n"/>
      <c r="E230" s="32" t="n"/>
      <c r="F230" s="32" t="n"/>
      <c r="G230" s="21">
        <f>IF(OR(E230="",F230=""),"",E230-F230)</f>
        <v/>
      </c>
      <c r="H230" s="19">
        <f>IF(OR(E230="",F230="",E230=0),"",F230/E230)</f>
        <v/>
      </c>
      <c r="I230" s="19">
        <f>IF(D230="","",IFERROR(INDEX(Setup!$D$14:$D$23,MATCH(D230,Setup!$B$14:$B$23,0)),""))</f>
        <v/>
      </c>
      <c r="J230" s="21">
        <f>IF(OR(H230="",I230=""),"",IF(H230&gt;=I230,"OK",IF(H230&gt;=I230-Setup!$D$25,"WATCH","ACTION")))</f>
        <v/>
      </c>
      <c r="K230" s="32" t="n"/>
      <c r="L230" s="32" t="n"/>
    </row>
    <row r="231">
      <c r="B231" s="7" t="n"/>
      <c r="C231" s="32" t="n"/>
      <c r="D231" s="32" t="n"/>
      <c r="E231" s="32" t="n"/>
      <c r="F231" s="32" t="n"/>
      <c r="G231" s="21">
        <f>IF(OR(E231="",F231=""),"",E231-F231)</f>
        <v/>
      </c>
      <c r="H231" s="19">
        <f>IF(OR(E231="",F231="",E231=0),"",F231/E231)</f>
        <v/>
      </c>
      <c r="I231" s="19">
        <f>IF(D231="","",IFERROR(INDEX(Setup!$D$14:$D$23,MATCH(D231,Setup!$B$14:$B$23,0)),""))</f>
        <v/>
      </c>
      <c r="J231" s="21">
        <f>IF(OR(H231="",I231=""),"",IF(H231&gt;=I231,"OK",IF(H231&gt;=I231-Setup!$D$25,"WATCH","ACTION")))</f>
        <v/>
      </c>
      <c r="K231" s="32" t="n"/>
      <c r="L231" s="32" t="n"/>
    </row>
    <row r="232">
      <c r="B232" s="7" t="n"/>
      <c r="C232" s="32" t="n"/>
      <c r="D232" s="32" t="n"/>
      <c r="E232" s="32" t="n"/>
      <c r="F232" s="32" t="n"/>
      <c r="G232" s="21">
        <f>IF(OR(E232="",F232=""),"",E232-F232)</f>
        <v/>
      </c>
      <c r="H232" s="19">
        <f>IF(OR(E232="",F232="",E232=0),"",F232/E232)</f>
        <v/>
      </c>
      <c r="I232" s="19">
        <f>IF(D232="","",IFERROR(INDEX(Setup!$D$14:$D$23,MATCH(D232,Setup!$B$14:$B$23,0)),""))</f>
        <v/>
      </c>
      <c r="J232" s="21">
        <f>IF(OR(H232="",I232=""),"",IF(H232&gt;=I232,"OK",IF(H232&gt;=I232-Setup!$D$25,"WATCH","ACTION")))</f>
        <v/>
      </c>
      <c r="K232" s="32" t="n"/>
      <c r="L232" s="32" t="n"/>
    </row>
    <row r="233">
      <c r="B233" s="7" t="n"/>
      <c r="C233" s="32" t="n"/>
      <c r="D233" s="32" t="n"/>
      <c r="E233" s="32" t="n"/>
      <c r="F233" s="32" t="n"/>
      <c r="G233" s="21">
        <f>IF(OR(E233="",F233=""),"",E233-F233)</f>
        <v/>
      </c>
      <c r="H233" s="19">
        <f>IF(OR(E233="",F233="",E233=0),"",F233/E233)</f>
        <v/>
      </c>
      <c r="I233" s="19">
        <f>IF(D233="","",IFERROR(INDEX(Setup!$D$14:$D$23,MATCH(D233,Setup!$B$14:$B$23,0)),""))</f>
        <v/>
      </c>
      <c r="J233" s="21">
        <f>IF(OR(H233="",I233=""),"",IF(H233&gt;=I233,"OK",IF(H233&gt;=I233-Setup!$D$25,"WATCH","ACTION")))</f>
        <v/>
      </c>
      <c r="K233" s="32" t="n"/>
      <c r="L233" s="32" t="n"/>
    </row>
    <row r="234">
      <c r="B234" s="7" t="n"/>
      <c r="C234" s="32" t="n"/>
      <c r="D234" s="32" t="n"/>
      <c r="E234" s="32" t="n"/>
      <c r="F234" s="32" t="n"/>
      <c r="G234" s="21">
        <f>IF(OR(E234="",F234=""),"",E234-F234)</f>
        <v/>
      </c>
      <c r="H234" s="19">
        <f>IF(OR(E234="",F234="",E234=0),"",F234/E234)</f>
        <v/>
      </c>
      <c r="I234" s="19">
        <f>IF(D234="","",IFERROR(INDEX(Setup!$D$14:$D$23,MATCH(D234,Setup!$B$14:$B$23,0)),""))</f>
        <v/>
      </c>
      <c r="J234" s="21">
        <f>IF(OR(H234="",I234=""),"",IF(H234&gt;=I234,"OK",IF(H234&gt;=I234-Setup!$D$25,"WATCH","ACTION")))</f>
        <v/>
      </c>
      <c r="K234" s="32" t="n"/>
      <c r="L234" s="32" t="n"/>
    </row>
    <row r="235">
      <c r="B235" s="7" t="n"/>
      <c r="C235" s="32" t="n"/>
      <c r="D235" s="32" t="n"/>
      <c r="E235" s="32" t="n"/>
      <c r="F235" s="32" t="n"/>
      <c r="G235" s="21">
        <f>IF(OR(E235="",F235=""),"",E235-F235)</f>
        <v/>
      </c>
      <c r="H235" s="19">
        <f>IF(OR(E235="",F235="",E235=0),"",F235/E235)</f>
        <v/>
      </c>
      <c r="I235" s="19">
        <f>IF(D235="","",IFERROR(INDEX(Setup!$D$14:$D$23,MATCH(D235,Setup!$B$14:$B$23,0)),""))</f>
        <v/>
      </c>
      <c r="J235" s="21">
        <f>IF(OR(H235="",I235=""),"",IF(H235&gt;=I235,"OK",IF(H235&gt;=I235-Setup!$D$25,"WATCH","ACTION")))</f>
        <v/>
      </c>
      <c r="K235" s="32" t="n"/>
      <c r="L235" s="32" t="n"/>
    </row>
    <row r="236">
      <c r="B236" s="7" t="n"/>
      <c r="C236" s="32" t="n"/>
      <c r="D236" s="32" t="n"/>
      <c r="E236" s="32" t="n"/>
      <c r="F236" s="32" t="n"/>
      <c r="G236" s="21">
        <f>IF(OR(E236="",F236=""),"",E236-F236)</f>
        <v/>
      </c>
      <c r="H236" s="19">
        <f>IF(OR(E236="",F236="",E236=0),"",F236/E236)</f>
        <v/>
      </c>
      <c r="I236" s="19">
        <f>IF(D236="","",IFERROR(INDEX(Setup!$D$14:$D$23,MATCH(D236,Setup!$B$14:$B$23,0)),""))</f>
        <v/>
      </c>
      <c r="J236" s="21">
        <f>IF(OR(H236="",I236=""),"",IF(H236&gt;=I236,"OK",IF(H236&gt;=I236-Setup!$D$25,"WATCH","ACTION")))</f>
        <v/>
      </c>
      <c r="K236" s="32" t="n"/>
      <c r="L236" s="32" t="n"/>
    </row>
    <row r="237">
      <c r="B237" s="7" t="n"/>
      <c r="C237" s="32" t="n"/>
      <c r="D237" s="32" t="n"/>
      <c r="E237" s="32" t="n"/>
      <c r="F237" s="32" t="n"/>
      <c r="G237" s="21">
        <f>IF(OR(E237="",F237=""),"",E237-F237)</f>
        <v/>
      </c>
      <c r="H237" s="19">
        <f>IF(OR(E237="",F237="",E237=0),"",F237/E237)</f>
        <v/>
      </c>
      <c r="I237" s="19">
        <f>IF(D237="","",IFERROR(INDEX(Setup!$D$14:$D$23,MATCH(D237,Setup!$B$14:$B$23,0)),""))</f>
        <v/>
      </c>
      <c r="J237" s="21">
        <f>IF(OR(H237="",I237=""),"",IF(H237&gt;=I237,"OK",IF(H237&gt;=I237-Setup!$D$25,"WATCH","ACTION")))</f>
        <v/>
      </c>
      <c r="K237" s="32" t="n"/>
      <c r="L237" s="32" t="n"/>
    </row>
    <row r="238">
      <c r="B238" s="7" t="n"/>
      <c r="C238" s="32" t="n"/>
      <c r="D238" s="32" t="n"/>
      <c r="E238" s="32" t="n"/>
      <c r="F238" s="32" t="n"/>
      <c r="G238" s="21">
        <f>IF(OR(E238="",F238=""),"",E238-F238)</f>
        <v/>
      </c>
      <c r="H238" s="19">
        <f>IF(OR(E238="",F238="",E238=0),"",F238/E238)</f>
        <v/>
      </c>
      <c r="I238" s="19">
        <f>IF(D238="","",IFERROR(INDEX(Setup!$D$14:$D$23,MATCH(D238,Setup!$B$14:$B$23,0)),""))</f>
        <v/>
      </c>
      <c r="J238" s="21">
        <f>IF(OR(H238="",I238=""),"",IF(H238&gt;=I238,"OK",IF(H238&gt;=I238-Setup!$D$25,"WATCH","ACTION")))</f>
        <v/>
      </c>
      <c r="K238" s="32" t="n"/>
      <c r="L238" s="32" t="n"/>
    </row>
    <row r="239">
      <c r="B239" s="7" t="n"/>
      <c r="C239" s="32" t="n"/>
      <c r="D239" s="32" t="n"/>
      <c r="E239" s="32" t="n"/>
      <c r="F239" s="32" t="n"/>
      <c r="G239" s="21">
        <f>IF(OR(E239="",F239=""),"",E239-F239)</f>
        <v/>
      </c>
      <c r="H239" s="19">
        <f>IF(OR(E239="",F239="",E239=0),"",F239/E239)</f>
        <v/>
      </c>
      <c r="I239" s="19">
        <f>IF(D239="","",IFERROR(INDEX(Setup!$D$14:$D$23,MATCH(D239,Setup!$B$14:$B$23,0)),""))</f>
        <v/>
      </c>
      <c r="J239" s="21">
        <f>IF(OR(H239="",I239=""),"",IF(H239&gt;=I239,"OK",IF(H239&gt;=I239-Setup!$D$25,"WATCH","ACTION")))</f>
        <v/>
      </c>
      <c r="K239" s="32" t="n"/>
      <c r="L239" s="32" t="n"/>
    </row>
    <row r="240">
      <c r="B240" s="7" t="n"/>
      <c r="C240" s="32" t="n"/>
      <c r="D240" s="32" t="n"/>
      <c r="E240" s="32" t="n"/>
      <c r="F240" s="32" t="n"/>
      <c r="G240" s="21">
        <f>IF(OR(E240="",F240=""),"",E240-F240)</f>
        <v/>
      </c>
      <c r="H240" s="19">
        <f>IF(OR(E240="",F240="",E240=0),"",F240/E240)</f>
        <v/>
      </c>
      <c r="I240" s="19">
        <f>IF(D240="","",IFERROR(INDEX(Setup!$D$14:$D$23,MATCH(D240,Setup!$B$14:$B$23,0)),""))</f>
        <v/>
      </c>
      <c r="J240" s="21">
        <f>IF(OR(H240="",I240=""),"",IF(H240&gt;=I240,"OK",IF(H240&gt;=I240-Setup!$D$25,"WATCH","ACTION")))</f>
        <v/>
      </c>
      <c r="K240" s="32" t="n"/>
      <c r="L240" s="32" t="n"/>
    </row>
    <row r="241">
      <c r="B241" s="7" t="n"/>
      <c r="C241" s="32" t="n"/>
      <c r="D241" s="32" t="n"/>
      <c r="E241" s="32" t="n"/>
      <c r="F241" s="32" t="n"/>
      <c r="G241" s="21">
        <f>IF(OR(E241="",F241=""),"",E241-F241)</f>
        <v/>
      </c>
      <c r="H241" s="19">
        <f>IF(OR(E241="",F241="",E241=0),"",F241/E241)</f>
        <v/>
      </c>
      <c r="I241" s="19">
        <f>IF(D241="","",IFERROR(INDEX(Setup!$D$14:$D$23,MATCH(D241,Setup!$B$14:$B$23,0)),""))</f>
        <v/>
      </c>
      <c r="J241" s="21">
        <f>IF(OR(H241="",I241=""),"",IF(H241&gt;=I241,"OK",IF(H241&gt;=I241-Setup!$D$25,"WATCH","ACTION")))</f>
        <v/>
      </c>
      <c r="K241" s="32" t="n"/>
      <c r="L241" s="32" t="n"/>
    </row>
    <row r="242">
      <c r="B242" s="7" t="n"/>
      <c r="C242" s="32" t="n"/>
      <c r="D242" s="32" t="n"/>
      <c r="E242" s="32" t="n"/>
      <c r="F242" s="32" t="n"/>
      <c r="G242" s="21">
        <f>IF(OR(E242="",F242=""),"",E242-F242)</f>
        <v/>
      </c>
      <c r="H242" s="19">
        <f>IF(OR(E242="",F242="",E242=0),"",F242/E242)</f>
        <v/>
      </c>
      <c r="I242" s="19">
        <f>IF(D242="","",IFERROR(INDEX(Setup!$D$14:$D$23,MATCH(D242,Setup!$B$14:$B$23,0)),""))</f>
        <v/>
      </c>
      <c r="J242" s="21">
        <f>IF(OR(H242="",I242=""),"",IF(H242&gt;=I242,"OK",IF(H242&gt;=I242-Setup!$D$25,"WATCH","ACTION")))</f>
        <v/>
      </c>
      <c r="K242" s="32" t="n"/>
      <c r="L242" s="32" t="n"/>
    </row>
    <row r="243">
      <c r="B243" s="7" t="n"/>
      <c r="C243" s="32" t="n"/>
      <c r="D243" s="32" t="n"/>
      <c r="E243" s="32" t="n"/>
      <c r="F243" s="32" t="n"/>
      <c r="G243" s="21">
        <f>IF(OR(E243="",F243=""),"",E243-F243)</f>
        <v/>
      </c>
      <c r="H243" s="19">
        <f>IF(OR(E243="",F243="",E243=0),"",F243/E243)</f>
        <v/>
      </c>
      <c r="I243" s="19">
        <f>IF(D243="","",IFERROR(INDEX(Setup!$D$14:$D$23,MATCH(D243,Setup!$B$14:$B$23,0)),""))</f>
        <v/>
      </c>
      <c r="J243" s="21">
        <f>IF(OR(H243="",I243=""),"",IF(H243&gt;=I243,"OK",IF(H243&gt;=I243-Setup!$D$25,"WATCH","ACTION")))</f>
        <v/>
      </c>
      <c r="K243" s="32" t="n"/>
      <c r="L243" s="32" t="n"/>
    </row>
    <row r="244">
      <c r="B244" s="7" t="n"/>
      <c r="C244" s="32" t="n"/>
      <c r="D244" s="32" t="n"/>
      <c r="E244" s="32" t="n"/>
      <c r="F244" s="32" t="n"/>
      <c r="G244" s="21">
        <f>IF(OR(E244="",F244=""),"",E244-F244)</f>
        <v/>
      </c>
      <c r="H244" s="19">
        <f>IF(OR(E244="",F244="",E244=0),"",F244/E244)</f>
        <v/>
      </c>
      <c r="I244" s="19">
        <f>IF(D244="","",IFERROR(INDEX(Setup!$D$14:$D$23,MATCH(D244,Setup!$B$14:$B$23,0)),""))</f>
        <v/>
      </c>
      <c r="J244" s="21">
        <f>IF(OR(H244="",I244=""),"",IF(H244&gt;=I244,"OK",IF(H244&gt;=I244-Setup!$D$25,"WATCH","ACTION")))</f>
        <v/>
      </c>
      <c r="K244" s="32" t="n"/>
      <c r="L244" s="32" t="n"/>
    </row>
    <row r="245">
      <c r="B245" s="7" t="n"/>
      <c r="C245" s="32" t="n"/>
      <c r="D245" s="32" t="n"/>
      <c r="E245" s="32" t="n"/>
      <c r="F245" s="32" t="n"/>
      <c r="G245" s="21">
        <f>IF(OR(E245="",F245=""),"",E245-F245)</f>
        <v/>
      </c>
      <c r="H245" s="19">
        <f>IF(OR(E245="",F245="",E245=0),"",F245/E245)</f>
        <v/>
      </c>
      <c r="I245" s="19">
        <f>IF(D245="","",IFERROR(INDEX(Setup!$D$14:$D$23,MATCH(D245,Setup!$B$14:$B$23,0)),""))</f>
        <v/>
      </c>
      <c r="J245" s="21">
        <f>IF(OR(H245="",I245=""),"",IF(H245&gt;=I245,"OK",IF(H245&gt;=I245-Setup!$D$25,"WATCH","ACTION")))</f>
        <v/>
      </c>
      <c r="K245" s="32" t="n"/>
      <c r="L245" s="32" t="n"/>
    </row>
    <row r="246">
      <c r="B246" s="7" t="n"/>
      <c r="C246" s="32" t="n"/>
      <c r="D246" s="32" t="n"/>
      <c r="E246" s="32" t="n"/>
      <c r="F246" s="32" t="n"/>
      <c r="G246" s="21">
        <f>IF(OR(E246="",F246=""),"",E246-F246)</f>
        <v/>
      </c>
      <c r="H246" s="19">
        <f>IF(OR(E246="",F246="",E246=0),"",F246/E246)</f>
        <v/>
      </c>
      <c r="I246" s="19">
        <f>IF(D246="","",IFERROR(INDEX(Setup!$D$14:$D$23,MATCH(D246,Setup!$B$14:$B$23,0)),""))</f>
        <v/>
      </c>
      <c r="J246" s="21">
        <f>IF(OR(H246="",I246=""),"",IF(H246&gt;=I246,"OK",IF(H246&gt;=I246-Setup!$D$25,"WATCH","ACTION")))</f>
        <v/>
      </c>
      <c r="K246" s="32" t="n"/>
      <c r="L246" s="32" t="n"/>
    </row>
    <row r="247">
      <c r="B247" s="7" t="n"/>
      <c r="C247" s="32" t="n"/>
      <c r="D247" s="32" t="n"/>
      <c r="E247" s="32" t="n"/>
      <c r="F247" s="32" t="n"/>
      <c r="G247" s="21">
        <f>IF(OR(E247="",F247=""),"",E247-F247)</f>
        <v/>
      </c>
      <c r="H247" s="19">
        <f>IF(OR(E247="",F247="",E247=0),"",F247/E247)</f>
        <v/>
      </c>
      <c r="I247" s="19">
        <f>IF(D247="","",IFERROR(INDEX(Setup!$D$14:$D$23,MATCH(D247,Setup!$B$14:$B$23,0)),""))</f>
        <v/>
      </c>
      <c r="J247" s="21">
        <f>IF(OR(H247="",I247=""),"",IF(H247&gt;=I247,"OK",IF(H247&gt;=I247-Setup!$D$25,"WATCH","ACTION")))</f>
        <v/>
      </c>
      <c r="K247" s="32" t="n"/>
      <c r="L247" s="32" t="n"/>
    </row>
    <row r="248">
      <c r="B248" s="7" t="n"/>
      <c r="C248" s="32" t="n"/>
      <c r="D248" s="32" t="n"/>
      <c r="E248" s="32" t="n"/>
      <c r="F248" s="32" t="n"/>
      <c r="G248" s="21">
        <f>IF(OR(E248="",F248=""),"",E248-F248)</f>
        <v/>
      </c>
      <c r="H248" s="19">
        <f>IF(OR(E248="",F248="",E248=0),"",F248/E248)</f>
        <v/>
      </c>
      <c r="I248" s="19">
        <f>IF(D248="","",IFERROR(INDEX(Setup!$D$14:$D$23,MATCH(D248,Setup!$B$14:$B$23,0)),""))</f>
        <v/>
      </c>
      <c r="J248" s="21">
        <f>IF(OR(H248="",I248=""),"",IF(H248&gt;=I248,"OK",IF(H248&gt;=I248-Setup!$D$25,"WATCH","ACTION")))</f>
        <v/>
      </c>
      <c r="K248" s="32" t="n"/>
      <c r="L248" s="32" t="n"/>
    </row>
    <row r="249">
      <c r="B249" s="7" t="n"/>
      <c r="C249" s="32" t="n"/>
      <c r="D249" s="32" t="n"/>
      <c r="E249" s="32" t="n"/>
      <c r="F249" s="32" t="n"/>
      <c r="G249" s="21">
        <f>IF(OR(E249="",F249=""),"",E249-F249)</f>
        <v/>
      </c>
      <c r="H249" s="19">
        <f>IF(OR(E249="",F249="",E249=0),"",F249/E249)</f>
        <v/>
      </c>
      <c r="I249" s="19">
        <f>IF(D249="","",IFERROR(INDEX(Setup!$D$14:$D$23,MATCH(D249,Setup!$B$14:$B$23,0)),""))</f>
        <v/>
      </c>
      <c r="J249" s="21">
        <f>IF(OR(H249="",I249=""),"",IF(H249&gt;=I249,"OK",IF(H249&gt;=I249-Setup!$D$25,"WATCH","ACTION")))</f>
        <v/>
      </c>
      <c r="K249" s="32" t="n"/>
      <c r="L249" s="32" t="n"/>
    </row>
    <row r="250">
      <c r="B250" s="7" t="n"/>
      <c r="C250" s="32" t="n"/>
      <c r="D250" s="32" t="n"/>
      <c r="E250" s="32" t="n"/>
      <c r="F250" s="32" t="n"/>
      <c r="G250" s="21">
        <f>IF(OR(E250="",F250=""),"",E250-F250)</f>
        <v/>
      </c>
      <c r="H250" s="19">
        <f>IF(OR(E250="",F250="",E250=0),"",F250/E250)</f>
        <v/>
      </c>
      <c r="I250" s="19">
        <f>IF(D250="","",IFERROR(INDEX(Setup!$D$14:$D$23,MATCH(D250,Setup!$B$14:$B$23,0)),""))</f>
        <v/>
      </c>
      <c r="J250" s="21">
        <f>IF(OR(H250="",I250=""),"",IF(H250&gt;=I250,"OK",IF(H250&gt;=I250-Setup!$D$25,"WATCH","ACTION")))</f>
        <v/>
      </c>
      <c r="K250" s="32" t="n"/>
      <c r="L250" s="32" t="n"/>
    </row>
    <row r="251">
      <c r="B251" s="7" t="n"/>
      <c r="C251" s="32" t="n"/>
      <c r="D251" s="32" t="n"/>
      <c r="E251" s="32" t="n"/>
      <c r="F251" s="32" t="n"/>
      <c r="G251" s="21">
        <f>IF(OR(E251="",F251=""),"",E251-F251)</f>
        <v/>
      </c>
      <c r="H251" s="19">
        <f>IF(OR(E251="",F251="",E251=0),"",F251/E251)</f>
        <v/>
      </c>
      <c r="I251" s="19">
        <f>IF(D251="","",IFERROR(INDEX(Setup!$D$14:$D$23,MATCH(D251,Setup!$B$14:$B$23,0)),""))</f>
        <v/>
      </c>
      <c r="J251" s="21">
        <f>IF(OR(H251="",I251=""),"",IF(H251&gt;=I251,"OK",IF(H251&gt;=I251-Setup!$D$25,"WATCH","ACTION")))</f>
        <v/>
      </c>
      <c r="K251" s="32" t="n"/>
      <c r="L251" s="32" t="n"/>
    </row>
    <row r="252">
      <c r="B252" s="7" t="n"/>
      <c r="C252" s="32" t="n"/>
      <c r="D252" s="32" t="n"/>
      <c r="E252" s="32" t="n"/>
      <c r="F252" s="32" t="n"/>
      <c r="G252" s="21">
        <f>IF(OR(E252="",F252=""),"",E252-F252)</f>
        <v/>
      </c>
      <c r="H252" s="19">
        <f>IF(OR(E252="",F252="",E252=0),"",F252/E252)</f>
        <v/>
      </c>
      <c r="I252" s="19">
        <f>IF(D252="","",IFERROR(INDEX(Setup!$D$14:$D$23,MATCH(D252,Setup!$B$14:$B$23,0)),""))</f>
        <v/>
      </c>
      <c r="J252" s="21">
        <f>IF(OR(H252="",I252=""),"",IF(H252&gt;=I252,"OK",IF(H252&gt;=I252-Setup!$D$25,"WATCH","ACTION")))</f>
        <v/>
      </c>
      <c r="K252" s="32" t="n"/>
      <c r="L252" s="32" t="n"/>
    </row>
    <row r="253">
      <c r="B253" s="7" t="n"/>
      <c r="C253" s="32" t="n"/>
      <c r="D253" s="32" t="n"/>
      <c r="E253" s="32" t="n"/>
      <c r="F253" s="32" t="n"/>
      <c r="G253" s="21">
        <f>IF(OR(E253="",F253=""),"",E253-F253)</f>
        <v/>
      </c>
      <c r="H253" s="19">
        <f>IF(OR(E253="",F253="",E253=0),"",F253/E253)</f>
        <v/>
      </c>
      <c r="I253" s="19">
        <f>IF(D253="","",IFERROR(INDEX(Setup!$D$14:$D$23,MATCH(D253,Setup!$B$14:$B$23,0)),""))</f>
        <v/>
      </c>
      <c r="J253" s="21">
        <f>IF(OR(H253="",I253=""),"",IF(H253&gt;=I253,"OK",IF(H253&gt;=I253-Setup!$D$25,"WATCH","ACTION")))</f>
        <v/>
      </c>
      <c r="K253" s="32" t="n"/>
      <c r="L253" s="32" t="n"/>
    </row>
    <row r="254">
      <c r="B254" s="7" t="n"/>
      <c r="C254" s="32" t="n"/>
      <c r="D254" s="32" t="n"/>
      <c r="E254" s="32" t="n"/>
      <c r="F254" s="32" t="n"/>
      <c r="G254" s="21">
        <f>IF(OR(E254="",F254=""),"",E254-F254)</f>
        <v/>
      </c>
      <c r="H254" s="19">
        <f>IF(OR(E254="",F254="",E254=0),"",F254/E254)</f>
        <v/>
      </c>
      <c r="I254" s="19">
        <f>IF(D254="","",IFERROR(INDEX(Setup!$D$14:$D$23,MATCH(D254,Setup!$B$14:$B$23,0)),""))</f>
        <v/>
      </c>
      <c r="J254" s="21">
        <f>IF(OR(H254="",I254=""),"",IF(H254&gt;=I254,"OK",IF(H254&gt;=I254-Setup!$D$25,"WATCH","ACTION")))</f>
        <v/>
      </c>
      <c r="K254" s="32" t="n"/>
      <c r="L254" s="32" t="n"/>
    </row>
    <row r="255">
      <c r="B255" s="7" t="n"/>
      <c r="C255" s="32" t="n"/>
      <c r="D255" s="32" t="n"/>
      <c r="E255" s="32" t="n"/>
      <c r="F255" s="32" t="n"/>
      <c r="G255" s="21">
        <f>IF(OR(E255="",F255=""),"",E255-F255)</f>
        <v/>
      </c>
      <c r="H255" s="19">
        <f>IF(OR(E255="",F255="",E255=0),"",F255/E255)</f>
        <v/>
      </c>
      <c r="I255" s="19">
        <f>IF(D255="","",IFERROR(INDEX(Setup!$D$14:$D$23,MATCH(D255,Setup!$B$14:$B$23,0)),""))</f>
        <v/>
      </c>
      <c r="J255" s="21">
        <f>IF(OR(H255="",I255=""),"",IF(H255&gt;=I255,"OK",IF(H255&gt;=I255-Setup!$D$25,"WATCH","ACTION")))</f>
        <v/>
      </c>
      <c r="K255" s="32" t="n"/>
      <c r="L255" s="32" t="n"/>
    </row>
    <row r="256">
      <c r="B256" s="7" t="n"/>
      <c r="C256" s="32" t="n"/>
      <c r="D256" s="32" t="n"/>
      <c r="E256" s="32" t="n"/>
      <c r="F256" s="32" t="n"/>
      <c r="G256" s="21">
        <f>IF(OR(E256="",F256=""),"",E256-F256)</f>
        <v/>
      </c>
      <c r="H256" s="19">
        <f>IF(OR(E256="",F256="",E256=0),"",F256/E256)</f>
        <v/>
      </c>
      <c r="I256" s="19">
        <f>IF(D256="","",IFERROR(INDEX(Setup!$D$14:$D$23,MATCH(D256,Setup!$B$14:$B$23,0)),""))</f>
        <v/>
      </c>
      <c r="J256" s="21">
        <f>IF(OR(H256="",I256=""),"",IF(H256&gt;=I256,"OK",IF(H256&gt;=I256-Setup!$D$25,"WATCH","ACTION")))</f>
        <v/>
      </c>
      <c r="K256" s="32" t="n"/>
      <c r="L256" s="32" t="n"/>
    </row>
    <row r="257">
      <c r="B257" s="7" t="n"/>
      <c r="C257" s="32" t="n"/>
      <c r="D257" s="32" t="n"/>
      <c r="E257" s="32" t="n"/>
      <c r="F257" s="32" t="n"/>
      <c r="G257" s="21">
        <f>IF(OR(E257="",F257=""),"",E257-F257)</f>
        <v/>
      </c>
      <c r="H257" s="19">
        <f>IF(OR(E257="",F257="",E257=0),"",F257/E257)</f>
        <v/>
      </c>
      <c r="I257" s="19">
        <f>IF(D257="","",IFERROR(INDEX(Setup!$D$14:$D$23,MATCH(D257,Setup!$B$14:$B$23,0)),""))</f>
        <v/>
      </c>
      <c r="J257" s="21">
        <f>IF(OR(H257="",I257=""),"",IF(H257&gt;=I257,"OK",IF(H257&gt;=I257-Setup!$D$25,"WATCH","ACTION")))</f>
        <v/>
      </c>
      <c r="K257" s="32" t="n"/>
      <c r="L257" s="32" t="n"/>
    </row>
    <row r="258">
      <c r="B258" s="7" t="n"/>
      <c r="C258" s="32" t="n"/>
      <c r="D258" s="32" t="n"/>
      <c r="E258" s="32" t="n"/>
      <c r="F258" s="32" t="n"/>
      <c r="G258" s="21">
        <f>IF(OR(E258="",F258=""),"",E258-F258)</f>
        <v/>
      </c>
      <c r="H258" s="19">
        <f>IF(OR(E258="",F258="",E258=0),"",F258/E258)</f>
        <v/>
      </c>
      <c r="I258" s="19">
        <f>IF(D258="","",IFERROR(INDEX(Setup!$D$14:$D$23,MATCH(D258,Setup!$B$14:$B$23,0)),""))</f>
        <v/>
      </c>
      <c r="J258" s="21">
        <f>IF(OR(H258="",I258=""),"",IF(H258&gt;=I258,"OK",IF(H258&gt;=I258-Setup!$D$25,"WATCH","ACTION")))</f>
        <v/>
      </c>
      <c r="K258" s="32" t="n"/>
      <c r="L258" s="32" t="n"/>
    </row>
    <row r="259">
      <c r="B259" s="7" t="n"/>
      <c r="C259" s="32" t="n"/>
      <c r="D259" s="32" t="n"/>
      <c r="E259" s="32" t="n"/>
      <c r="F259" s="32" t="n"/>
      <c r="G259" s="21">
        <f>IF(OR(E259="",F259=""),"",E259-F259)</f>
        <v/>
      </c>
      <c r="H259" s="19">
        <f>IF(OR(E259="",F259="",E259=0),"",F259/E259)</f>
        <v/>
      </c>
      <c r="I259" s="19">
        <f>IF(D259="","",IFERROR(INDEX(Setup!$D$14:$D$23,MATCH(D259,Setup!$B$14:$B$23,0)),""))</f>
        <v/>
      </c>
      <c r="J259" s="21">
        <f>IF(OR(H259="",I259=""),"",IF(H259&gt;=I259,"OK",IF(H259&gt;=I259-Setup!$D$25,"WATCH","ACTION")))</f>
        <v/>
      </c>
      <c r="K259" s="32" t="n"/>
      <c r="L259" s="32" t="n"/>
    </row>
    <row r="260">
      <c r="B260" s="7" t="n"/>
      <c r="C260" s="32" t="n"/>
      <c r="D260" s="32" t="n"/>
      <c r="E260" s="32" t="n"/>
      <c r="F260" s="32" t="n"/>
      <c r="G260" s="21">
        <f>IF(OR(E260="",F260=""),"",E260-F260)</f>
        <v/>
      </c>
      <c r="H260" s="19">
        <f>IF(OR(E260="",F260="",E260=0),"",F260/E260)</f>
        <v/>
      </c>
      <c r="I260" s="19">
        <f>IF(D260="","",IFERROR(INDEX(Setup!$D$14:$D$23,MATCH(D260,Setup!$B$14:$B$23,0)),""))</f>
        <v/>
      </c>
      <c r="J260" s="21">
        <f>IF(OR(H260="",I260=""),"",IF(H260&gt;=I260,"OK",IF(H260&gt;=I260-Setup!$D$25,"WATCH","ACTION")))</f>
        <v/>
      </c>
      <c r="K260" s="32" t="n"/>
      <c r="L260" s="32" t="n"/>
    </row>
    <row r="261">
      <c r="B261" s="7" t="n"/>
      <c r="C261" s="32" t="n"/>
      <c r="D261" s="32" t="n"/>
      <c r="E261" s="32" t="n"/>
      <c r="F261" s="32" t="n"/>
      <c r="G261" s="21">
        <f>IF(OR(E261="",F261=""),"",E261-F261)</f>
        <v/>
      </c>
      <c r="H261" s="19">
        <f>IF(OR(E261="",F261="",E261=0),"",F261/E261)</f>
        <v/>
      </c>
      <c r="I261" s="19">
        <f>IF(D261="","",IFERROR(INDEX(Setup!$D$14:$D$23,MATCH(D261,Setup!$B$14:$B$23,0)),""))</f>
        <v/>
      </c>
      <c r="J261" s="21">
        <f>IF(OR(H261="",I261=""),"",IF(H261&gt;=I261,"OK",IF(H261&gt;=I261-Setup!$D$25,"WATCH","ACTION")))</f>
        <v/>
      </c>
      <c r="K261" s="32" t="n"/>
      <c r="L261" s="32" t="n"/>
    </row>
    <row r="262">
      <c r="B262" s="7" t="n"/>
      <c r="C262" s="32" t="n"/>
      <c r="D262" s="32" t="n"/>
      <c r="E262" s="32" t="n"/>
      <c r="F262" s="32" t="n"/>
      <c r="G262" s="21">
        <f>IF(OR(E262="",F262=""),"",E262-F262)</f>
        <v/>
      </c>
      <c r="H262" s="19">
        <f>IF(OR(E262="",F262="",E262=0),"",F262/E262)</f>
        <v/>
      </c>
      <c r="I262" s="19">
        <f>IF(D262="","",IFERROR(INDEX(Setup!$D$14:$D$23,MATCH(D262,Setup!$B$14:$B$23,0)),""))</f>
        <v/>
      </c>
      <c r="J262" s="21">
        <f>IF(OR(H262="",I262=""),"",IF(H262&gt;=I262,"OK",IF(H262&gt;=I262-Setup!$D$25,"WATCH","ACTION")))</f>
        <v/>
      </c>
      <c r="K262" s="32" t="n"/>
      <c r="L262" s="32" t="n"/>
    </row>
    <row r="263">
      <c r="B263" s="7" t="n"/>
      <c r="C263" s="32" t="n"/>
      <c r="D263" s="32" t="n"/>
      <c r="E263" s="32" t="n"/>
      <c r="F263" s="32" t="n"/>
      <c r="G263" s="21">
        <f>IF(OR(E263="",F263=""),"",E263-F263)</f>
        <v/>
      </c>
      <c r="H263" s="19">
        <f>IF(OR(E263="",F263="",E263=0),"",F263/E263)</f>
        <v/>
      </c>
      <c r="I263" s="19">
        <f>IF(D263="","",IFERROR(INDEX(Setup!$D$14:$D$23,MATCH(D263,Setup!$B$14:$B$23,0)),""))</f>
        <v/>
      </c>
      <c r="J263" s="21">
        <f>IF(OR(H263="",I263=""),"",IF(H263&gt;=I263,"OK",IF(H263&gt;=I263-Setup!$D$25,"WATCH","ACTION")))</f>
        <v/>
      </c>
      <c r="K263" s="32" t="n"/>
      <c r="L263" s="32" t="n"/>
    </row>
    <row r="264">
      <c r="B264" s="7" t="n"/>
      <c r="C264" s="32" t="n"/>
      <c r="D264" s="32" t="n"/>
      <c r="E264" s="32" t="n"/>
      <c r="F264" s="32" t="n"/>
      <c r="G264" s="21">
        <f>IF(OR(E264="",F264=""),"",E264-F264)</f>
        <v/>
      </c>
      <c r="H264" s="19">
        <f>IF(OR(E264="",F264="",E264=0),"",F264/E264)</f>
        <v/>
      </c>
      <c r="I264" s="19">
        <f>IF(D264="","",IFERROR(INDEX(Setup!$D$14:$D$23,MATCH(D264,Setup!$B$14:$B$23,0)),""))</f>
        <v/>
      </c>
      <c r="J264" s="21">
        <f>IF(OR(H264="",I264=""),"",IF(H264&gt;=I264,"OK",IF(H264&gt;=I264-Setup!$D$25,"WATCH","ACTION")))</f>
        <v/>
      </c>
      <c r="K264" s="32" t="n"/>
      <c r="L264" s="32" t="n"/>
    </row>
    <row r="265">
      <c r="B265" s="7" t="n"/>
      <c r="C265" s="32" t="n"/>
      <c r="D265" s="32" t="n"/>
      <c r="E265" s="32" t="n"/>
      <c r="F265" s="32" t="n"/>
      <c r="G265" s="21">
        <f>IF(OR(E265="",F265=""),"",E265-F265)</f>
        <v/>
      </c>
      <c r="H265" s="19">
        <f>IF(OR(E265="",F265="",E265=0),"",F265/E265)</f>
        <v/>
      </c>
      <c r="I265" s="19">
        <f>IF(D265="","",IFERROR(INDEX(Setup!$D$14:$D$23,MATCH(D265,Setup!$B$14:$B$23,0)),""))</f>
        <v/>
      </c>
      <c r="J265" s="21">
        <f>IF(OR(H265="",I265=""),"",IF(H265&gt;=I265,"OK",IF(H265&gt;=I265-Setup!$D$25,"WATCH","ACTION")))</f>
        <v/>
      </c>
      <c r="K265" s="32" t="n"/>
      <c r="L265" s="32" t="n"/>
    </row>
    <row r="266">
      <c r="B266" s="7" t="n"/>
      <c r="C266" s="32" t="n"/>
      <c r="D266" s="32" t="n"/>
      <c r="E266" s="32" t="n"/>
      <c r="F266" s="32" t="n"/>
      <c r="G266" s="21">
        <f>IF(OR(E266="",F266=""),"",E266-F266)</f>
        <v/>
      </c>
      <c r="H266" s="19">
        <f>IF(OR(E266="",F266="",E266=0),"",F266/E266)</f>
        <v/>
      </c>
      <c r="I266" s="19">
        <f>IF(D266="","",IFERROR(INDEX(Setup!$D$14:$D$23,MATCH(D266,Setup!$B$14:$B$23,0)),""))</f>
        <v/>
      </c>
      <c r="J266" s="21">
        <f>IF(OR(H266="",I266=""),"",IF(H266&gt;=I266,"OK",IF(H266&gt;=I266-Setup!$D$25,"WATCH","ACTION")))</f>
        <v/>
      </c>
      <c r="K266" s="32" t="n"/>
      <c r="L266" s="32" t="n"/>
    </row>
    <row r="267">
      <c r="B267" s="7" t="n"/>
      <c r="C267" s="32" t="n"/>
      <c r="D267" s="32" t="n"/>
      <c r="E267" s="32" t="n"/>
      <c r="F267" s="32" t="n"/>
      <c r="G267" s="21">
        <f>IF(OR(E267="",F267=""),"",E267-F267)</f>
        <v/>
      </c>
      <c r="H267" s="19">
        <f>IF(OR(E267="",F267="",E267=0),"",F267/E267)</f>
        <v/>
      </c>
      <c r="I267" s="19">
        <f>IF(D267="","",IFERROR(INDEX(Setup!$D$14:$D$23,MATCH(D267,Setup!$B$14:$B$23,0)),""))</f>
        <v/>
      </c>
      <c r="J267" s="21">
        <f>IF(OR(H267="",I267=""),"",IF(H267&gt;=I267,"OK",IF(H267&gt;=I267-Setup!$D$25,"WATCH","ACTION")))</f>
        <v/>
      </c>
      <c r="K267" s="32" t="n"/>
      <c r="L267" s="32" t="n"/>
    </row>
    <row r="268">
      <c r="B268" s="7" t="n"/>
      <c r="C268" s="32" t="n"/>
      <c r="D268" s="32" t="n"/>
      <c r="E268" s="32" t="n"/>
      <c r="F268" s="32" t="n"/>
      <c r="G268" s="21">
        <f>IF(OR(E268="",F268=""),"",E268-F268)</f>
        <v/>
      </c>
      <c r="H268" s="19">
        <f>IF(OR(E268="",F268="",E268=0),"",F268/E268)</f>
        <v/>
      </c>
      <c r="I268" s="19">
        <f>IF(D268="","",IFERROR(INDEX(Setup!$D$14:$D$23,MATCH(D268,Setup!$B$14:$B$23,0)),""))</f>
        <v/>
      </c>
      <c r="J268" s="21">
        <f>IF(OR(H268="",I268=""),"",IF(H268&gt;=I268,"OK",IF(H268&gt;=I268-Setup!$D$25,"WATCH","ACTION")))</f>
        <v/>
      </c>
      <c r="K268" s="32" t="n"/>
      <c r="L268" s="32" t="n"/>
    </row>
    <row r="269">
      <c r="B269" s="7" t="n"/>
      <c r="C269" s="32" t="n"/>
      <c r="D269" s="32" t="n"/>
      <c r="E269" s="32" t="n"/>
      <c r="F269" s="32" t="n"/>
      <c r="G269" s="21">
        <f>IF(OR(E269="",F269=""),"",E269-F269)</f>
        <v/>
      </c>
      <c r="H269" s="19">
        <f>IF(OR(E269="",F269="",E269=0),"",F269/E269)</f>
        <v/>
      </c>
      <c r="I269" s="19">
        <f>IF(D269="","",IFERROR(INDEX(Setup!$D$14:$D$23,MATCH(D269,Setup!$B$14:$B$23,0)),""))</f>
        <v/>
      </c>
      <c r="J269" s="21">
        <f>IF(OR(H269="",I269=""),"",IF(H269&gt;=I269,"OK",IF(H269&gt;=I269-Setup!$D$25,"WATCH","ACTION")))</f>
        <v/>
      </c>
      <c r="K269" s="32" t="n"/>
      <c r="L269" s="32" t="n"/>
    </row>
    <row r="270">
      <c r="B270" s="7" t="n"/>
      <c r="C270" s="32" t="n"/>
      <c r="D270" s="32" t="n"/>
      <c r="E270" s="32" t="n"/>
      <c r="F270" s="32" t="n"/>
      <c r="G270" s="21">
        <f>IF(OR(E270="",F270=""),"",E270-F270)</f>
        <v/>
      </c>
      <c r="H270" s="19">
        <f>IF(OR(E270="",F270="",E270=0),"",F270/E270)</f>
        <v/>
      </c>
      <c r="I270" s="19">
        <f>IF(D270="","",IFERROR(INDEX(Setup!$D$14:$D$23,MATCH(D270,Setup!$B$14:$B$23,0)),""))</f>
        <v/>
      </c>
      <c r="J270" s="21">
        <f>IF(OR(H270="",I270=""),"",IF(H270&gt;=I270,"OK",IF(H270&gt;=I270-Setup!$D$25,"WATCH","ACTION")))</f>
        <v/>
      </c>
      <c r="K270" s="32" t="n"/>
      <c r="L270" s="32" t="n"/>
    </row>
    <row r="271">
      <c r="B271" s="7" t="n"/>
      <c r="C271" s="32" t="n"/>
      <c r="D271" s="32" t="n"/>
      <c r="E271" s="32" t="n"/>
      <c r="F271" s="32" t="n"/>
      <c r="G271" s="21">
        <f>IF(OR(E271="",F271=""),"",E271-F271)</f>
        <v/>
      </c>
      <c r="H271" s="19">
        <f>IF(OR(E271="",F271="",E271=0),"",F271/E271)</f>
        <v/>
      </c>
      <c r="I271" s="19">
        <f>IF(D271="","",IFERROR(INDEX(Setup!$D$14:$D$23,MATCH(D271,Setup!$B$14:$B$23,0)),""))</f>
        <v/>
      </c>
      <c r="J271" s="21">
        <f>IF(OR(H271="",I271=""),"",IF(H271&gt;=I271,"OK",IF(H271&gt;=I271-Setup!$D$25,"WATCH","ACTION")))</f>
        <v/>
      </c>
      <c r="K271" s="32" t="n"/>
      <c r="L271" s="32" t="n"/>
    </row>
    <row r="272">
      <c r="B272" s="7" t="n"/>
      <c r="C272" s="32" t="n"/>
      <c r="D272" s="32" t="n"/>
      <c r="E272" s="32" t="n"/>
      <c r="F272" s="32" t="n"/>
      <c r="G272" s="21">
        <f>IF(OR(E272="",F272=""),"",E272-F272)</f>
        <v/>
      </c>
      <c r="H272" s="19">
        <f>IF(OR(E272="",F272="",E272=0),"",F272/E272)</f>
        <v/>
      </c>
      <c r="I272" s="19">
        <f>IF(D272="","",IFERROR(INDEX(Setup!$D$14:$D$23,MATCH(D272,Setup!$B$14:$B$23,0)),""))</f>
        <v/>
      </c>
      <c r="J272" s="21">
        <f>IF(OR(H272="",I272=""),"",IF(H272&gt;=I272,"OK",IF(H272&gt;=I272-Setup!$D$25,"WATCH","ACTION")))</f>
        <v/>
      </c>
      <c r="K272" s="32" t="n"/>
      <c r="L272" s="32" t="n"/>
    </row>
    <row r="273">
      <c r="B273" s="7" t="n"/>
      <c r="C273" s="32" t="n"/>
      <c r="D273" s="32" t="n"/>
      <c r="E273" s="32" t="n"/>
      <c r="F273" s="32" t="n"/>
      <c r="G273" s="21">
        <f>IF(OR(E273="",F273=""),"",E273-F273)</f>
        <v/>
      </c>
      <c r="H273" s="19">
        <f>IF(OR(E273="",F273="",E273=0),"",F273/E273)</f>
        <v/>
      </c>
      <c r="I273" s="19">
        <f>IF(D273="","",IFERROR(INDEX(Setup!$D$14:$D$23,MATCH(D273,Setup!$B$14:$B$23,0)),""))</f>
        <v/>
      </c>
      <c r="J273" s="21">
        <f>IF(OR(H273="",I273=""),"",IF(H273&gt;=I273,"OK",IF(H273&gt;=I273-Setup!$D$25,"WATCH","ACTION")))</f>
        <v/>
      </c>
      <c r="K273" s="32" t="n"/>
      <c r="L273" s="32" t="n"/>
    </row>
    <row r="274">
      <c r="B274" s="7" t="n"/>
      <c r="C274" s="32" t="n"/>
      <c r="D274" s="32" t="n"/>
      <c r="E274" s="32" t="n"/>
      <c r="F274" s="32" t="n"/>
      <c r="G274" s="21">
        <f>IF(OR(E274="",F274=""),"",E274-F274)</f>
        <v/>
      </c>
      <c r="H274" s="19">
        <f>IF(OR(E274="",F274="",E274=0),"",F274/E274)</f>
        <v/>
      </c>
      <c r="I274" s="19">
        <f>IF(D274="","",IFERROR(INDEX(Setup!$D$14:$D$23,MATCH(D274,Setup!$B$14:$B$23,0)),""))</f>
        <v/>
      </c>
      <c r="J274" s="21">
        <f>IF(OR(H274="",I274=""),"",IF(H274&gt;=I274,"OK",IF(H274&gt;=I274-Setup!$D$25,"WATCH","ACTION")))</f>
        <v/>
      </c>
      <c r="K274" s="32" t="n"/>
      <c r="L274" s="32" t="n"/>
    </row>
    <row r="275">
      <c r="B275" s="7" t="n"/>
      <c r="C275" s="32" t="n"/>
      <c r="D275" s="32" t="n"/>
      <c r="E275" s="32" t="n"/>
      <c r="F275" s="32" t="n"/>
      <c r="G275" s="21">
        <f>IF(OR(E275="",F275=""),"",E275-F275)</f>
        <v/>
      </c>
      <c r="H275" s="19">
        <f>IF(OR(E275="",F275="",E275=0),"",F275/E275)</f>
        <v/>
      </c>
      <c r="I275" s="19">
        <f>IF(D275="","",IFERROR(INDEX(Setup!$D$14:$D$23,MATCH(D275,Setup!$B$14:$B$23,0)),""))</f>
        <v/>
      </c>
      <c r="J275" s="21">
        <f>IF(OR(H275="",I275=""),"",IF(H275&gt;=I275,"OK",IF(H275&gt;=I275-Setup!$D$25,"WATCH","ACTION")))</f>
        <v/>
      </c>
      <c r="K275" s="32" t="n"/>
      <c r="L275" s="32" t="n"/>
    </row>
    <row r="276">
      <c r="B276" s="7" t="n"/>
      <c r="C276" s="32" t="n"/>
      <c r="D276" s="32" t="n"/>
      <c r="E276" s="32" t="n"/>
      <c r="F276" s="32" t="n"/>
      <c r="G276" s="21">
        <f>IF(OR(E276="",F276=""),"",E276-F276)</f>
        <v/>
      </c>
      <c r="H276" s="19">
        <f>IF(OR(E276="",F276="",E276=0),"",F276/E276)</f>
        <v/>
      </c>
      <c r="I276" s="19">
        <f>IF(D276="","",IFERROR(INDEX(Setup!$D$14:$D$23,MATCH(D276,Setup!$B$14:$B$23,0)),""))</f>
        <v/>
      </c>
      <c r="J276" s="21">
        <f>IF(OR(H276="",I276=""),"",IF(H276&gt;=I276,"OK",IF(H276&gt;=I276-Setup!$D$25,"WATCH","ACTION")))</f>
        <v/>
      </c>
      <c r="K276" s="32" t="n"/>
      <c r="L276" s="32" t="n"/>
    </row>
    <row r="277">
      <c r="B277" s="7" t="n"/>
      <c r="C277" s="32" t="n"/>
      <c r="D277" s="32" t="n"/>
      <c r="E277" s="32" t="n"/>
      <c r="F277" s="32" t="n"/>
      <c r="G277" s="21">
        <f>IF(OR(E277="",F277=""),"",E277-F277)</f>
        <v/>
      </c>
      <c r="H277" s="19">
        <f>IF(OR(E277="",F277="",E277=0),"",F277/E277)</f>
        <v/>
      </c>
      <c r="I277" s="19">
        <f>IF(D277="","",IFERROR(INDEX(Setup!$D$14:$D$23,MATCH(D277,Setup!$B$14:$B$23,0)),""))</f>
        <v/>
      </c>
      <c r="J277" s="21">
        <f>IF(OR(H277="",I277=""),"",IF(H277&gt;=I277,"OK",IF(H277&gt;=I277-Setup!$D$25,"WATCH","ACTION")))</f>
        <v/>
      </c>
      <c r="K277" s="32" t="n"/>
      <c r="L277" s="32" t="n"/>
    </row>
    <row r="278">
      <c r="B278" s="7" t="n"/>
      <c r="C278" s="32" t="n"/>
      <c r="D278" s="32" t="n"/>
      <c r="E278" s="32" t="n"/>
      <c r="F278" s="32" t="n"/>
      <c r="G278" s="21">
        <f>IF(OR(E278="",F278=""),"",E278-F278)</f>
        <v/>
      </c>
      <c r="H278" s="19">
        <f>IF(OR(E278="",F278="",E278=0),"",F278/E278)</f>
        <v/>
      </c>
      <c r="I278" s="19">
        <f>IF(D278="","",IFERROR(INDEX(Setup!$D$14:$D$23,MATCH(D278,Setup!$B$14:$B$23,0)),""))</f>
        <v/>
      </c>
      <c r="J278" s="21">
        <f>IF(OR(H278="",I278=""),"",IF(H278&gt;=I278,"OK",IF(H278&gt;=I278-Setup!$D$25,"WATCH","ACTION")))</f>
        <v/>
      </c>
      <c r="K278" s="32" t="n"/>
      <c r="L278" s="32" t="n"/>
    </row>
    <row r="279">
      <c r="B279" s="7" t="n"/>
      <c r="C279" s="32" t="n"/>
      <c r="D279" s="32" t="n"/>
      <c r="E279" s="32" t="n"/>
      <c r="F279" s="32" t="n"/>
      <c r="G279" s="21">
        <f>IF(OR(E279="",F279=""),"",E279-F279)</f>
        <v/>
      </c>
      <c r="H279" s="19">
        <f>IF(OR(E279="",F279="",E279=0),"",F279/E279)</f>
        <v/>
      </c>
      <c r="I279" s="19">
        <f>IF(D279="","",IFERROR(INDEX(Setup!$D$14:$D$23,MATCH(D279,Setup!$B$14:$B$23,0)),""))</f>
        <v/>
      </c>
      <c r="J279" s="21">
        <f>IF(OR(H279="",I279=""),"",IF(H279&gt;=I279,"OK",IF(H279&gt;=I279-Setup!$D$25,"WATCH","ACTION")))</f>
        <v/>
      </c>
      <c r="K279" s="32" t="n"/>
      <c r="L279" s="32" t="n"/>
    </row>
    <row r="280">
      <c r="B280" s="7" t="n"/>
      <c r="C280" s="32" t="n"/>
      <c r="D280" s="32" t="n"/>
      <c r="E280" s="32" t="n"/>
      <c r="F280" s="32" t="n"/>
      <c r="G280" s="21">
        <f>IF(OR(E280="",F280=""),"",E280-F280)</f>
        <v/>
      </c>
      <c r="H280" s="19">
        <f>IF(OR(E280="",F280="",E280=0),"",F280/E280)</f>
        <v/>
      </c>
      <c r="I280" s="19">
        <f>IF(D280="","",IFERROR(INDEX(Setup!$D$14:$D$23,MATCH(D280,Setup!$B$14:$B$23,0)),""))</f>
        <v/>
      </c>
      <c r="J280" s="21">
        <f>IF(OR(H280="",I280=""),"",IF(H280&gt;=I280,"OK",IF(H280&gt;=I280-Setup!$D$25,"WATCH","ACTION")))</f>
        <v/>
      </c>
      <c r="K280" s="32" t="n"/>
      <c r="L280" s="32" t="n"/>
    </row>
    <row r="281">
      <c r="B281" s="7" t="n"/>
      <c r="C281" s="32" t="n"/>
      <c r="D281" s="32" t="n"/>
      <c r="E281" s="32" t="n"/>
      <c r="F281" s="32" t="n"/>
      <c r="G281" s="21">
        <f>IF(OR(E281="",F281=""),"",E281-F281)</f>
        <v/>
      </c>
      <c r="H281" s="19">
        <f>IF(OR(E281="",F281="",E281=0),"",F281/E281)</f>
        <v/>
      </c>
      <c r="I281" s="19">
        <f>IF(D281="","",IFERROR(INDEX(Setup!$D$14:$D$23,MATCH(D281,Setup!$B$14:$B$23,0)),""))</f>
        <v/>
      </c>
      <c r="J281" s="21">
        <f>IF(OR(H281="",I281=""),"",IF(H281&gt;=I281,"OK",IF(H281&gt;=I281-Setup!$D$25,"WATCH","ACTION")))</f>
        <v/>
      </c>
      <c r="K281" s="32" t="n"/>
      <c r="L281" s="32" t="n"/>
    </row>
    <row r="282">
      <c r="B282" s="7" t="n"/>
      <c r="C282" s="32" t="n"/>
      <c r="D282" s="32" t="n"/>
      <c r="E282" s="32" t="n"/>
      <c r="F282" s="32" t="n"/>
      <c r="G282" s="21">
        <f>IF(OR(E282="",F282=""),"",E282-F282)</f>
        <v/>
      </c>
      <c r="H282" s="19">
        <f>IF(OR(E282="",F282="",E282=0),"",F282/E282)</f>
        <v/>
      </c>
      <c r="I282" s="19">
        <f>IF(D282="","",IFERROR(INDEX(Setup!$D$14:$D$23,MATCH(D282,Setup!$B$14:$B$23,0)),""))</f>
        <v/>
      </c>
      <c r="J282" s="21">
        <f>IF(OR(H282="",I282=""),"",IF(H282&gt;=I282,"OK",IF(H282&gt;=I282-Setup!$D$25,"WATCH","ACTION")))</f>
        <v/>
      </c>
      <c r="K282" s="32" t="n"/>
      <c r="L282" s="32" t="n"/>
    </row>
    <row r="283">
      <c r="B283" s="7" t="n"/>
      <c r="C283" s="32" t="n"/>
      <c r="D283" s="32" t="n"/>
      <c r="E283" s="32" t="n"/>
      <c r="F283" s="32" t="n"/>
      <c r="G283" s="21">
        <f>IF(OR(E283="",F283=""),"",E283-F283)</f>
        <v/>
      </c>
      <c r="H283" s="19">
        <f>IF(OR(E283="",F283="",E283=0),"",F283/E283)</f>
        <v/>
      </c>
      <c r="I283" s="19">
        <f>IF(D283="","",IFERROR(INDEX(Setup!$D$14:$D$23,MATCH(D283,Setup!$B$14:$B$23,0)),""))</f>
        <v/>
      </c>
      <c r="J283" s="21">
        <f>IF(OR(H283="",I283=""),"",IF(H283&gt;=I283,"OK",IF(H283&gt;=I283-Setup!$D$25,"WATCH","ACTION")))</f>
        <v/>
      </c>
      <c r="K283" s="32" t="n"/>
      <c r="L283" s="32" t="n"/>
    </row>
    <row r="284">
      <c r="B284" s="7" t="n"/>
      <c r="C284" s="32" t="n"/>
      <c r="D284" s="32" t="n"/>
      <c r="E284" s="32" t="n"/>
      <c r="F284" s="32" t="n"/>
      <c r="G284" s="21">
        <f>IF(OR(E284="",F284=""),"",E284-F284)</f>
        <v/>
      </c>
      <c r="H284" s="19">
        <f>IF(OR(E284="",F284="",E284=0),"",F284/E284)</f>
        <v/>
      </c>
      <c r="I284" s="19">
        <f>IF(D284="","",IFERROR(INDEX(Setup!$D$14:$D$23,MATCH(D284,Setup!$B$14:$B$23,0)),""))</f>
        <v/>
      </c>
      <c r="J284" s="21">
        <f>IF(OR(H284="",I284=""),"",IF(H284&gt;=I284,"OK",IF(H284&gt;=I284-Setup!$D$25,"WATCH","ACTION")))</f>
        <v/>
      </c>
      <c r="K284" s="32" t="n"/>
      <c r="L284" s="32" t="n"/>
    </row>
    <row r="285">
      <c r="B285" s="7" t="n"/>
      <c r="C285" s="32" t="n"/>
      <c r="D285" s="32" t="n"/>
      <c r="E285" s="32" t="n"/>
      <c r="F285" s="32" t="n"/>
      <c r="G285" s="21">
        <f>IF(OR(E285="",F285=""),"",E285-F285)</f>
        <v/>
      </c>
      <c r="H285" s="19">
        <f>IF(OR(E285="",F285="",E285=0),"",F285/E285)</f>
        <v/>
      </c>
      <c r="I285" s="19">
        <f>IF(D285="","",IFERROR(INDEX(Setup!$D$14:$D$23,MATCH(D285,Setup!$B$14:$B$23,0)),""))</f>
        <v/>
      </c>
      <c r="J285" s="21">
        <f>IF(OR(H285="",I285=""),"",IF(H285&gt;=I285,"OK",IF(H285&gt;=I285-Setup!$D$25,"WATCH","ACTION")))</f>
        <v/>
      </c>
      <c r="K285" s="32" t="n"/>
      <c r="L285" s="32" t="n"/>
    </row>
    <row r="286">
      <c r="B286" s="7" t="n"/>
      <c r="C286" s="32" t="n"/>
      <c r="D286" s="32" t="n"/>
      <c r="E286" s="32" t="n"/>
      <c r="F286" s="32" t="n"/>
      <c r="G286" s="21">
        <f>IF(OR(E286="",F286=""),"",E286-F286)</f>
        <v/>
      </c>
      <c r="H286" s="19">
        <f>IF(OR(E286="",F286="",E286=0),"",F286/E286)</f>
        <v/>
      </c>
      <c r="I286" s="19">
        <f>IF(D286="","",IFERROR(INDEX(Setup!$D$14:$D$23,MATCH(D286,Setup!$B$14:$B$23,0)),""))</f>
        <v/>
      </c>
      <c r="J286" s="21">
        <f>IF(OR(H286="",I286=""),"",IF(H286&gt;=I286,"OK",IF(H286&gt;=I286-Setup!$D$25,"WATCH","ACTION")))</f>
        <v/>
      </c>
      <c r="K286" s="32" t="n"/>
      <c r="L286" s="32" t="n"/>
    </row>
    <row r="287">
      <c r="B287" s="7" t="n"/>
      <c r="C287" s="32" t="n"/>
      <c r="D287" s="32" t="n"/>
      <c r="E287" s="32" t="n"/>
      <c r="F287" s="32" t="n"/>
      <c r="G287" s="21">
        <f>IF(OR(E287="",F287=""),"",E287-F287)</f>
        <v/>
      </c>
      <c r="H287" s="19">
        <f>IF(OR(E287="",F287="",E287=0),"",F287/E287)</f>
        <v/>
      </c>
      <c r="I287" s="19">
        <f>IF(D287="","",IFERROR(INDEX(Setup!$D$14:$D$23,MATCH(D287,Setup!$B$14:$B$23,0)),""))</f>
        <v/>
      </c>
      <c r="J287" s="21">
        <f>IF(OR(H287="",I287=""),"",IF(H287&gt;=I287,"OK",IF(H287&gt;=I287-Setup!$D$25,"WATCH","ACTION")))</f>
        <v/>
      </c>
      <c r="K287" s="32" t="n"/>
      <c r="L287" s="32" t="n"/>
    </row>
    <row r="288">
      <c r="B288" s="7" t="n"/>
      <c r="C288" s="32" t="n"/>
      <c r="D288" s="32" t="n"/>
      <c r="E288" s="32" t="n"/>
      <c r="F288" s="32" t="n"/>
      <c r="G288" s="21">
        <f>IF(OR(E288="",F288=""),"",E288-F288)</f>
        <v/>
      </c>
      <c r="H288" s="19">
        <f>IF(OR(E288="",F288="",E288=0),"",F288/E288)</f>
        <v/>
      </c>
      <c r="I288" s="19">
        <f>IF(D288="","",IFERROR(INDEX(Setup!$D$14:$D$23,MATCH(D288,Setup!$B$14:$B$23,0)),""))</f>
        <v/>
      </c>
      <c r="J288" s="21">
        <f>IF(OR(H288="",I288=""),"",IF(H288&gt;=I288,"OK",IF(H288&gt;=I288-Setup!$D$25,"WATCH","ACTION")))</f>
        <v/>
      </c>
      <c r="K288" s="32" t="n"/>
      <c r="L288" s="32" t="n"/>
    </row>
    <row r="289">
      <c r="B289" s="7" t="n"/>
      <c r="C289" s="32" t="n"/>
      <c r="D289" s="32" t="n"/>
      <c r="E289" s="32" t="n"/>
      <c r="F289" s="32" t="n"/>
      <c r="G289" s="21">
        <f>IF(OR(E289="",F289=""),"",E289-F289)</f>
        <v/>
      </c>
      <c r="H289" s="19">
        <f>IF(OR(E289="",F289="",E289=0),"",F289/E289)</f>
        <v/>
      </c>
      <c r="I289" s="19">
        <f>IF(D289="","",IFERROR(INDEX(Setup!$D$14:$D$23,MATCH(D289,Setup!$B$14:$B$23,0)),""))</f>
        <v/>
      </c>
      <c r="J289" s="21">
        <f>IF(OR(H289="",I289=""),"",IF(H289&gt;=I289,"OK",IF(H289&gt;=I289-Setup!$D$25,"WATCH","ACTION")))</f>
        <v/>
      </c>
      <c r="K289" s="32" t="n"/>
      <c r="L289" s="32" t="n"/>
    </row>
    <row r="290">
      <c r="B290" s="7" t="n"/>
      <c r="C290" s="32" t="n"/>
      <c r="D290" s="32" t="n"/>
      <c r="E290" s="32" t="n"/>
      <c r="F290" s="32" t="n"/>
      <c r="G290" s="21">
        <f>IF(OR(E290="",F290=""),"",E290-F290)</f>
        <v/>
      </c>
      <c r="H290" s="19">
        <f>IF(OR(E290="",F290="",E290=0),"",F290/E290)</f>
        <v/>
      </c>
      <c r="I290" s="19">
        <f>IF(D290="","",IFERROR(INDEX(Setup!$D$14:$D$23,MATCH(D290,Setup!$B$14:$B$23,0)),""))</f>
        <v/>
      </c>
      <c r="J290" s="21">
        <f>IF(OR(H290="",I290=""),"",IF(H290&gt;=I290,"OK",IF(H290&gt;=I290-Setup!$D$25,"WATCH","ACTION")))</f>
        <v/>
      </c>
      <c r="K290" s="32" t="n"/>
      <c r="L290" s="32" t="n"/>
    </row>
    <row r="291">
      <c r="B291" s="7" t="n"/>
      <c r="C291" s="32" t="n"/>
      <c r="D291" s="32" t="n"/>
      <c r="E291" s="32" t="n"/>
      <c r="F291" s="32" t="n"/>
      <c r="G291" s="21">
        <f>IF(OR(E291="",F291=""),"",E291-F291)</f>
        <v/>
      </c>
      <c r="H291" s="19">
        <f>IF(OR(E291="",F291="",E291=0),"",F291/E291)</f>
        <v/>
      </c>
      <c r="I291" s="19">
        <f>IF(D291="","",IFERROR(INDEX(Setup!$D$14:$D$23,MATCH(D291,Setup!$B$14:$B$23,0)),""))</f>
        <v/>
      </c>
      <c r="J291" s="21">
        <f>IF(OR(H291="",I291=""),"",IF(H291&gt;=I291,"OK",IF(H291&gt;=I291-Setup!$D$25,"WATCH","ACTION")))</f>
        <v/>
      </c>
      <c r="K291" s="32" t="n"/>
      <c r="L291" s="32" t="n"/>
    </row>
    <row r="292">
      <c r="B292" s="7" t="n"/>
      <c r="C292" s="32" t="n"/>
      <c r="D292" s="32" t="n"/>
      <c r="E292" s="32" t="n"/>
      <c r="F292" s="32" t="n"/>
      <c r="G292" s="21">
        <f>IF(OR(E292="",F292=""),"",E292-F292)</f>
        <v/>
      </c>
      <c r="H292" s="19">
        <f>IF(OR(E292="",F292="",E292=0),"",F292/E292)</f>
        <v/>
      </c>
      <c r="I292" s="19">
        <f>IF(D292="","",IFERROR(INDEX(Setup!$D$14:$D$23,MATCH(D292,Setup!$B$14:$B$23,0)),""))</f>
        <v/>
      </c>
      <c r="J292" s="21">
        <f>IF(OR(H292="",I292=""),"",IF(H292&gt;=I292,"OK",IF(H292&gt;=I292-Setup!$D$25,"WATCH","ACTION")))</f>
        <v/>
      </c>
      <c r="K292" s="32" t="n"/>
      <c r="L292" s="32" t="n"/>
    </row>
    <row r="293">
      <c r="B293" s="7" t="n"/>
      <c r="C293" s="32" t="n"/>
      <c r="D293" s="32" t="n"/>
      <c r="E293" s="32" t="n"/>
      <c r="F293" s="32" t="n"/>
      <c r="G293" s="21">
        <f>IF(OR(E293="",F293=""),"",E293-F293)</f>
        <v/>
      </c>
      <c r="H293" s="19">
        <f>IF(OR(E293="",F293="",E293=0),"",F293/E293)</f>
        <v/>
      </c>
      <c r="I293" s="19">
        <f>IF(D293="","",IFERROR(INDEX(Setup!$D$14:$D$23,MATCH(D293,Setup!$B$14:$B$23,0)),""))</f>
        <v/>
      </c>
      <c r="J293" s="21">
        <f>IF(OR(H293="",I293=""),"",IF(H293&gt;=I293,"OK",IF(H293&gt;=I293-Setup!$D$25,"WATCH","ACTION")))</f>
        <v/>
      </c>
      <c r="K293" s="32" t="n"/>
      <c r="L293" s="32" t="n"/>
    </row>
    <row r="294">
      <c r="B294" s="7" t="n"/>
      <c r="C294" s="32" t="n"/>
      <c r="D294" s="32" t="n"/>
      <c r="E294" s="32" t="n"/>
      <c r="F294" s="32" t="n"/>
      <c r="G294" s="21">
        <f>IF(OR(E294="",F294=""),"",E294-F294)</f>
        <v/>
      </c>
      <c r="H294" s="19">
        <f>IF(OR(E294="",F294="",E294=0),"",F294/E294)</f>
        <v/>
      </c>
      <c r="I294" s="19">
        <f>IF(D294="","",IFERROR(INDEX(Setup!$D$14:$D$23,MATCH(D294,Setup!$B$14:$B$23,0)),""))</f>
        <v/>
      </c>
      <c r="J294" s="21">
        <f>IF(OR(H294="",I294=""),"",IF(H294&gt;=I294,"OK",IF(H294&gt;=I294-Setup!$D$25,"WATCH","ACTION")))</f>
        <v/>
      </c>
      <c r="K294" s="32" t="n"/>
      <c r="L294" s="32" t="n"/>
    </row>
    <row r="295">
      <c r="B295" s="7" t="n"/>
      <c r="C295" s="32" t="n"/>
      <c r="D295" s="32" t="n"/>
      <c r="E295" s="32" t="n"/>
      <c r="F295" s="32" t="n"/>
      <c r="G295" s="21">
        <f>IF(OR(E295="",F295=""),"",E295-F295)</f>
        <v/>
      </c>
      <c r="H295" s="19">
        <f>IF(OR(E295="",F295="",E295=0),"",F295/E295)</f>
        <v/>
      </c>
      <c r="I295" s="19">
        <f>IF(D295="","",IFERROR(INDEX(Setup!$D$14:$D$23,MATCH(D295,Setup!$B$14:$B$23,0)),""))</f>
        <v/>
      </c>
      <c r="J295" s="21">
        <f>IF(OR(H295="",I295=""),"",IF(H295&gt;=I295,"OK",IF(H295&gt;=I295-Setup!$D$25,"WATCH","ACTION")))</f>
        <v/>
      </c>
      <c r="K295" s="32" t="n"/>
      <c r="L295" s="32" t="n"/>
    </row>
    <row r="296">
      <c r="B296" s="7" t="n"/>
      <c r="C296" s="32" t="n"/>
      <c r="D296" s="32" t="n"/>
      <c r="E296" s="32" t="n"/>
      <c r="F296" s="32" t="n"/>
      <c r="G296" s="21">
        <f>IF(OR(E296="",F296=""),"",E296-F296)</f>
        <v/>
      </c>
      <c r="H296" s="19">
        <f>IF(OR(E296="",F296="",E296=0),"",F296/E296)</f>
        <v/>
      </c>
      <c r="I296" s="19">
        <f>IF(D296="","",IFERROR(INDEX(Setup!$D$14:$D$23,MATCH(D296,Setup!$B$14:$B$23,0)),""))</f>
        <v/>
      </c>
      <c r="J296" s="21">
        <f>IF(OR(H296="",I296=""),"",IF(H296&gt;=I296,"OK",IF(H296&gt;=I296-Setup!$D$25,"WATCH","ACTION")))</f>
        <v/>
      </c>
      <c r="K296" s="32" t="n"/>
      <c r="L296" s="32" t="n"/>
    </row>
    <row r="297">
      <c r="B297" s="7" t="n"/>
      <c r="C297" s="32" t="n"/>
      <c r="D297" s="32" t="n"/>
      <c r="E297" s="32" t="n"/>
      <c r="F297" s="32" t="n"/>
      <c r="G297" s="21">
        <f>IF(OR(E297="",F297=""),"",E297-F297)</f>
        <v/>
      </c>
      <c r="H297" s="19">
        <f>IF(OR(E297="",F297="",E297=0),"",F297/E297)</f>
        <v/>
      </c>
      <c r="I297" s="19">
        <f>IF(D297="","",IFERROR(INDEX(Setup!$D$14:$D$23,MATCH(D297,Setup!$B$14:$B$23,0)),""))</f>
        <v/>
      </c>
      <c r="J297" s="21">
        <f>IF(OR(H297="",I297=""),"",IF(H297&gt;=I297,"OK",IF(H297&gt;=I297-Setup!$D$25,"WATCH","ACTION")))</f>
        <v/>
      </c>
      <c r="K297" s="32" t="n"/>
      <c r="L297" s="32" t="n"/>
    </row>
    <row r="298">
      <c r="B298" s="7" t="n"/>
      <c r="C298" s="32" t="n"/>
      <c r="D298" s="32" t="n"/>
      <c r="E298" s="32" t="n"/>
      <c r="F298" s="32" t="n"/>
      <c r="G298" s="21">
        <f>IF(OR(E298="",F298=""),"",E298-F298)</f>
        <v/>
      </c>
      <c r="H298" s="19">
        <f>IF(OR(E298="",F298="",E298=0),"",F298/E298)</f>
        <v/>
      </c>
      <c r="I298" s="19">
        <f>IF(D298="","",IFERROR(INDEX(Setup!$D$14:$D$23,MATCH(D298,Setup!$B$14:$B$23,0)),""))</f>
        <v/>
      </c>
      <c r="J298" s="21">
        <f>IF(OR(H298="",I298=""),"",IF(H298&gt;=I298,"OK",IF(H298&gt;=I298-Setup!$D$25,"WATCH","ACTION")))</f>
        <v/>
      </c>
      <c r="K298" s="32" t="n"/>
      <c r="L298" s="32" t="n"/>
    </row>
    <row r="299">
      <c r="B299" s="7" t="n"/>
      <c r="C299" s="32" t="n"/>
      <c r="D299" s="32" t="n"/>
      <c r="E299" s="32" t="n"/>
      <c r="F299" s="32" t="n"/>
      <c r="G299" s="21">
        <f>IF(OR(E299="",F299=""),"",E299-F299)</f>
        <v/>
      </c>
      <c r="H299" s="19">
        <f>IF(OR(E299="",F299="",E299=0),"",F299/E299)</f>
        <v/>
      </c>
      <c r="I299" s="19">
        <f>IF(D299="","",IFERROR(INDEX(Setup!$D$14:$D$23,MATCH(D299,Setup!$B$14:$B$23,0)),""))</f>
        <v/>
      </c>
      <c r="J299" s="21">
        <f>IF(OR(H299="",I299=""),"",IF(H299&gt;=I299,"OK",IF(H299&gt;=I299-Setup!$D$25,"WATCH","ACTION")))</f>
        <v/>
      </c>
      <c r="K299" s="32" t="n"/>
      <c r="L299" s="32" t="n"/>
    </row>
    <row r="300">
      <c r="B300" s="7" t="n"/>
      <c r="C300" s="32" t="n"/>
      <c r="D300" s="32" t="n"/>
      <c r="E300" s="32" t="n"/>
      <c r="F300" s="32" t="n"/>
      <c r="G300" s="21">
        <f>IF(OR(E300="",F300=""),"",E300-F300)</f>
        <v/>
      </c>
      <c r="H300" s="19">
        <f>IF(OR(E300="",F300="",E300=0),"",F300/E300)</f>
        <v/>
      </c>
      <c r="I300" s="19">
        <f>IF(D300="","",IFERROR(INDEX(Setup!$D$14:$D$23,MATCH(D300,Setup!$B$14:$B$23,0)),""))</f>
        <v/>
      </c>
      <c r="J300" s="21">
        <f>IF(OR(H300="",I300=""),"",IF(H300&gt;=I300,"OK",IF(H300&gt;=I300-Setup!$D$25,"WATCH","ACTION")))</f>
        <v/>
      </c>
      <c r="K300" s="32" t="n"/>
      <c r="L300" s="32" t="n"/>
    </row>
    <row r="301">
      <c r="B301" s="7" t="n"/>
      <c r="C301" s="32" t="n"/>
      <c r="D301" s="32" t="n"/>
      <c r="E301" s="32" t="n"/>
      <c r="F301" s="32" t="n"/>
      <c r="G301" s="21">
        <f>IF(OR(E301="",F301=""),"",E301-F301)</f>
        <v/>
      </c>
      <c r="H301" s="19">
        <f>IF(OR(E301="",F301="",E301=0),"",F301/E301)</f>
        <v/>
      </c>
      <c r="I301" s="19">
        <f>IF(D301="","",IFERROR(INDEX(Setup!$D$14:$D$23,MATCH(D301,Setup!$B$14:$B$23,0)),""))</f>
        <v/>
      </c>
      <c r="J301" s="21">
        <f>IF(OR(H301="",I301=""),"",IF(H301&gt;=I301,"OK",IF(H301&gt;=I301-Setup!$D$25,"WATCH","ACTION")))</f>
        <v/>
      </c>
      <c r="K301" s="32" t="n"/>
      <c r="L301" s="32" t="n"/>
    </row>
    <row r="302">
      <c r="B302" s="7" t="n"/>
      <c r="C302" s="32" t="n"/>
      <c r="D302" s="32" t="n"/>
      <c r="E302" s="32" t="n"/>
      <c r="F302" s="32" t="n"/>
      <c r="G302" s="21">
        <f>IF(OR(E302="",F302=""),"",E302-F302)</f>
        <v/>
      </c>
      <c r="H302" s="19">
        <f>IF(OR(E302="",F302="",E302=0),"",F302/E302)</f>
        <v/>
      </c>
      <c r="I302" s="19">
        <f>IF(D302="","",IFERROR(INDEX(Setup!$D$14:$D$23,MATCH(D302,Setup!$B$14:$B$23,0)),""))</f>
        <v/>
      </c>
      <c r="J302" s="21">
        <f>IF(OR(H302="",I302=""),"",IF(H302&gt;=I302,"OK",IF(H302&gt;=I302-Setup!$D$25,"WATCH","ACTION")))</f>
        <v/>
      </c>
      <c r="K302" s="32" t="n"/>
      <c r="L302" s="32" t="n"/>
    </row>
    <row r="303">
      <c r="B303" s="7" t="n"/>
      <c r="C303" s="32" t="n"/>
      <c r="D303" s="32" t="n"/>
      <c r="E303" s="32" t="n"/>
      <c r="F303" s="32" t="n"/>
      <c r="G303" s="21">
        <f>IF(OR(E303="",F303=""),"",E303-F303)</f>
        <v/>
      </c>
      <c r="H303" s="19">
        <f>IF(OR(E303="",F303="",E303=0),"",F303/E303)</f>
        <v/>
      </c>
      <c r="I303" s="19">
        <f>IF(D303="","",IFERROR(INDEX(Setup!$D$14:$D$23,MATCH(D303,Setup!$B$14:$B$23,0)),""))</f>
        <v/>
      </c>
      <c r="J303" s="21">
        <f>IF(OR(H303="",I303=""),"",IF(H303&gt;=I303,"OK",IF(H303&gt;=I303-Setup!$D$25,"WATCH","ACTION")))</f>
        <v/>
      </c>
      <c r="K303" s="32" t="n"/>
      <c r="L303" s="32" t="n"/>
    </row>
    <row r="304">
      <c r="B304" s="7" t="n"/>
      <c r="C304" s="32" t="n"/>
      <c r="D304" s="32" t="n"/>
      <c r="E304" s="32" t="n"/>
      <c r="F304" s="32" t="n"/>
      <c r="G304" s="21">
        <f>IF(OR(E304="",F304=""),"",E304-F304)</f>
        <v/>
      </c>
      <c r="H304" s="19">
        <f>IF(OR(E304="",F304="",E304=0),"",F304/E304)</f>
        <v/>
      </c>
      <c r="I304" s="19">
        <f>IF(D304="","",IFERROR(INDEX(Setup!$D$14:$D$23,MATCH(D304,Setup!$B$14:$B$23,0)),""))</f>
        <v/>
      </c>
      <c r="J304" s="21">
        <f>IF(OR(H304="",I304=""),"",IF(H304&gt;=I304,"OK",IF(H304&gt;=I304-Setup!$D$25,"WATCH","ACTION")))</f>
        <v/>
      </c>
      <c r="K304" s="32" t="n"/>
      <c r="L304" s="32" t="n"/>
    </row>
    <row r="305">
      <c r="B305" s="7" t="n"/>
      <c r="C305" s="32" t="n"/>
      <c r="D305" s="32" t="n"/>
      <c r="E305" s="32" t="n"/>
      <c r="F305" s="32" t="n"/>
      <c r="G305" s="21">
        <f>IF(OR(E305="",F305=""),"",E305-F305)</f>
        <v/>
      </c>
      <c r="H305" s="19">
        <f>IF(OR(E305="",F305="",E305=0),"",F305/E305)</f>
        <v/>
      </c>
      <c r="I305" s="19">
        <f>IF(D305="","",IFERROR(INDEX(Setup!$D$14:$D$23,MATCH(D305,Setup!$B$14:$B$23,0)),""))</f>
        <v/>
      </c>
      <c r="J305" s="21">
        <f>IF(OR(H305="",I305=""),"",IF(H305&gt;=I305,"OK",IF(H305&gt;=I305-Setup!$D$25,"WATCH","ACTION")))</f>
        <v/>
      </c>
      <c r="K305" s="32" t="n"/>
      <c r="L305" s="32" t="n"/>
    </row>
    <row r="306">
      <c r="B306" s="7" t="n"/>
      <c r="C306" s="32" t="n"/>
      <c r="D306" s="32" t="n"/>
      <c r="E306" s="32" t="n"/>
      <c r="F306" s="32" t="n"/>
      <c r="G306" s="21">
        <f>IF(OR(E306="",F306=""),"",E306-F306)</f>
        <v/>
      </c>
      <c r="H306" s="19">
        <f>IF(OR(E306="",F306="",E306=0),"",F306/E306)</f>
        <v/>
      </c>
      <c r="I306" s="19">
        <f>IF(D306="","",IFERROR(INDEX(Setup!$D$14:$D$23,MATCH(D306,Setup!$B$14:$B$23,0)),""))</f>
        <v/>
      </c>
      <c r="J306" s="21">
        <f>IF(OR(H306="",I306=""),"",IF(H306&gt;=I306,"OK",IF(H306&gt;=I306-Setup!$D$25,"WATCH","ACTION")))</f>
        <v/>
      </c>
      <c r="K306" s="32" t="n"/>
      <c r="L306" s="32" t="n"/>
    </row>
    <row r="307">
      <c r="B307" s="7" t="n"/>
      <c r="C307" s="32" t="n"/>
      <c r="D307" s="32" t="n"/>
      <c r="E307" s="32" t="n"/>
      <c r="F307" s="32" t="n"/>
      <c r="G307" s="21">
        <f>IF(OR(E307="",F307=""),"",E307-F307)</f>
        <v/>
      </c>
      <c r="H307" s="19">
        <f>IF(OR(E307="",F307="",E307=0),"",F307/E307)</f>
        <v/>
      </c>
      <c r="I307" s="19">
        <f>IF(D307="","",IFERROR(INDEX(Setup!$D$14:$D$23,MATCH(D307,Setup!$B$14:$B$23,0)),""))</f>
        <v/>
      </c>
      <c r="J307" s="21">
        <f>IF(OR(H307="",I307=""),"",IF(H307&gt;=I307,"OK",IF(H307&gt;=I307-Setup!$D$25,"WATCH","ACTION")))</f>
        <v/>
      </c>
      <c r="K307" s="32" t="n"/>
      <c r="L307" s="32" t="n"/>
    </row>
    <row r="308">
      <c r="B308" s="7" t="n"/>
      <c r="C308" s="32" t="n"/>
      <c r="D308" s="32" t="n"/>
      <c r="E308" s="32" t="n"/>
      <c r="F308" s="32" t="n"/>
      <c r="G308" s="21">
        <f>IF(OR(E308="",F308=""),"",E308-F308)</f>
        <v/>
      </c>
      <c r="H308" s="19">
        <f>IF(OR(E308="",F308="",E308=0),"",F308/E308)</f>
        <v/>
      </c>
      <c r="I308" s="19">
        <f>IF(D308="","",IFERROR(INDEX(Setup!$D$14:$D$23,MATCH(D308,Setup!$B$14:$B$23,0)),""))</f>
        <v/>
      </c>
      <c r="J308" s="21">
        <f>IF(OR(H308="",I308=""),"",IF(H308&gt;=I308,"OK",IF(H308&gt;=I308-Setup!$D$25,"WATCH","ACTION")))</f>
        <v/>
      </c>
      <c r="K308" s="32" t="n"/>
      <c r="L308" s="32" t="n"/>
    </row>
    <row r="309">
      <c r="B309" s="7" t="n"/>
      <c r="C309" s="32" t="n"/>
      <c r="D309" s="32" t="n"/>
      <c r="E309" s="32" t="n"/>
      <c r="F309" s="32" t="n"/>
      <c r="G309" s="21">
        <f>IF(OR(E309="",F309=""),"",E309-F309)</f>
        <v/>
      </c>
      <c r="H309" s="19">
        <f>IF(OR(E309="",F309="",E309=0),"",F309/E309)</f>
        <v/>
      </c>
      <c r="I309" s="19">
        <f>IF(D309="","",IFERROR(INDEX(Setup!$D$14:$D$23,MATCH(D309,Setup!$B$14:$B$23,0)),""))</f>
        <v/>
      </c>
      <c r="J309" s="21">
        <f>IF(OR(H309="",I309=""),"",IF(H309&gt;=I309,"OK",IF(H309&gt;=I309-Setup!$D$25,"WATCH","ACTION")))</f>
        <v/>
      </c>
      <c r="K309" s="32" t="n"/>
      <c r="L309" s="32" t="n"/>
    </row>
    <row r="310">
      <c r="B310" s="7" t="n"/>
      <c r="C310" s="32" t="n"/>
      <c r="D310" s="32" t="n"/>
      <c r="E310" s="32" t="n"/>
      <c r="F310" s="32" t="n"/>
      <c r="G310" s="21">
        <f>IF(OR(E310="",F310=""),"",E310-F310)</f>
        <v/>
      </c>
      <c r="H310" s="19">
        <f>IF(OR(E310="",F310="",E310=0),"",F310/E310)</f>
        <v/>
      </c>
      <c r="I310" s="19">
        <f>IF(D310="","",IFERROR(INDEX(Setup!$D$14:$D$23,MATCH(D310,Setup!$B$14:$B$23,0)),""))</f>
        <v/>
      </c>
      <c r="J310" s="21">
        <f>IF(OR(H310="",I310=""),"",IF(H310&gt;=I310,"OK",IF(H310&gt;=I310-Setup!$D$25,"WATCH","ACTION")))</f>
        <v/>
      </c>
      <c r="K310" s="32" t="n"/>
      <c r="L310" s="32" t="n"/>
    </row>
    <row r="311">
      <c r="B311" s="7" t="n"/>
      <c r="C311" s="32" t="n"/>
      <c r="D311" s="32" t="n"/>
      <c r="E311" s="32" t="n"/>
      <c r="F311" s="32" t="n"/>
      <c r="G311" s="21">
        <f>IF(OR(E311="",F311=""),"",E311-F311)</f>
        <v/>
      </c>
      <c r="H311" s="19">
        <f>IF(OR(E311="",F311="",E311=0),"",F311/E311)</f>
        <v/>
      </c>
      <c r="I311" s="19">
        <f>IF(D311="","",IFERROR(INDEX(Setup!$D$14:$D$23,MATCH(D311,Setup!$B$14:$B$23,0)),""))</f>
        <v/>
      </c>
      <c r="J311" s="21">
        <f>IF(OR(H311="",I311=""),"",IF(H311&gt;=I311,"OK",IF(H311&gt;=I311-Setup!$D$25,"WATCH","ACTION")))</f>
        <v/>
      </c>
      <c r="K311" s="32" t="n"/>
      <c r="L311" s="32" t="n"/>
    </row>
    <row r="312">
      <c r="B312" s="7" t="n"/>
      <c r="C312" s="32" t="n"/>
      <c r="D312" s="32" t="n"/>
      <c r="E312" s="32" t="n"/>
      <c r="F312" s="32" t="n"/>
      <c r="G312" s="21">
        <f>IF(OR(E312="",F312=""),"",E312-F312)</f>
        <v/>
      </c>
      <c r="H312" s="19">
        <f>IF(OR(E312="",F312="",E312=0),"",F312/E312)</f>
        <v/>
      </c>
      <c r="I312" s="19">
        <f>IF(D312="","",IFERROR(INDEX(Setup!$D$14:$D$23,MATCH(D312,Setup!$B$14:$B$23,0)),""))</f>
        <v/>
      </c>
      <c r="J312" s="21">
        <f>IF(OR(H312="",I312=""),"",IF(H312&gt;=I312,"OK",IF(H312&gt;=I312-Setup!$D$25,"WATCH","ACTION")))</f>
        <v/>
      </c>
      <c r="K312" s="32" t="n"/>
      <c r="L312" s="32" t="n"/>
    </row>
    <row r="313">
      <c r="B313" s="7" t="n"/>
      <c r="C313" s="32" t="n"/>
      <c r="D313" s="32" t="n"/>
      <c r="E313" s="32" t="n"/>
      <c r="F313" s="32" t="n"/>
      <c r="G313" s="21">
        <f>IF(OR(E313="",F313=""),"",E313-F313)</f>
        <v/>
      </c>
      <c r="H313" s="19">
        <f>IF(OR(E313="",F313="",E313=0),"",F313/E313)</f>
        <v/>
      </c>
      <c r="I313" s="19">
        <f>IF(D313="","",IFERROR(INDEX(Setup!$D$14:$D$23,MATCH(D313,Setup!$B$14:$B$23,0)),""))</f>
        <v/>
      </c>
      <c r="J313" s="21">
        <f>IF(OR(H313="",I313=""),"",IF(H313&gt;=I313,"OK",IF(H313&gt;=I313-Setup!$D$25,"WATCH","ACTION")))</f>
        <v/>
      </c>
      <c r="K313" s="32" t="n"/>
      <c r="L313" s="32" t="n"/>
    </row>
    <row r="314">
      <c r="B314" s="7" t="n"/>
      <c r="C314" s="32" t="n"/>
      <c r="D314" s="32" t="n"/>
      <c r="E314" s="32" t="n"/>
      <c r="F314" s="32" t="n"/>
      <c r="G314" s="21">
        <f>IF(OR(E314="",F314=""),"",E314-F314)</f>
        <v/>
      </c>
      <c r="H314" s="19">
        <f>IF(OR(E314="",F314="",E314=0),"",F314/E314)</f>
        <v/>
      </c>
      <c r="I314" s="19">
        <f>IF(D314="","",IFERROR(INDEX(Setup!$D$14:$D$23,MATCH(D314,Setup!$B$14:$B$23,0)),""))</f>
        <v/>
      </c>
      <c r="J314" s="21">
        <f>IF(OR(H314="",I314=""),"",IF(H314&gt;=I314,"OK",IF(H314&gt;=I314-Setup!$D$25,"WATCH","ACTION")))</f>
        <v/>
      </c>
      <c r="K314" s="32" t="n"/>
      <c r="L314" s="32" t="n"/>
    </row>
    <row r="315">
      <c r="B315" s="7" t="n"/>
      <c r="C315" s="32" t="n"/>
      <c r="D315" s="32" t="n"/>
      <c r="E315" s="32" t="n"/>
      <c r="F315" s="32" t="n"/>
      <c r="G315" s="21">
        <f>IF(OR(E315="",F315=""),"",E315-F315)</f>
        <v/>
      </c>
      <c r="H315" s="19">
        <f>IF(OR(E315="",F315="",E315=0),"",F315/E315)</f>
        <v/>
      </c>
      <c r="I315" s="19">
        <f>IF(D315="","",IFERROR(INDEX(Setup!$D$14:$D$23,MATCH(D315,Setup!$B$14:$B$23,0)),""))</f>
        <v/>
      </c>
      <c r="J315" s="21">
        <f>IF(OR(H315="",I315=""),"",IF(H315&gt;=I315,"OK",IF(H315&gt;=I315-Setup!$D$25,"WATCH","ACTION")))</f>
        <v/>
      </c>
      <c r="K315" s="32" t="n"/>
      <c r="L315" s="32" t="n"/>
    </row>
    <row r="316">
      <c r="B316" s="7" t="n"/>
      <c r="C316" s="32" t="n"/>
      <c r="D316" s="32" t="n"/>
      <c r="E316" s="32" t="n"/>
      <c r="F316" s="32" t="n"/>
      <c r="G316" s="21">
        <f>IF(OR(E316="",F316=""),"",E316-F316)</f>
        <v/>
      </c>
      <c r="H316" s="19">
        <f>IF(OR(E316="",F316="",E316=0),"",F316/E316)</f>
        <v/>
      </c>
      <c r="I316" s="19">
        <f>IF(D316="","",IFERROR(INDEX(Setup!$D$14:$D$23,MATCH(D316,Setup!$B$14:$B$23,0)),""))</f>
        <v/>
      </c>
      <c r="J316" s="21">
        <f>IF(OR(H316="",I316=""),"",IF(H316&gt;=I316,"OK",IF(H316&gt;=I316-Setup!$D$25,"WATCH","ACTION")))</f>
        <v/>
      </c>
      <c r="K316" s="32" t="n"/>
      <c r="L316" s="32" t="n"/>
    </row>
    <row r="317">
      <c r="B317" s="7" t="n"/>
      <c r="C317" s="32" t="n"/>
      <c r="D317" s="32" t="n"/>
      <c r="E317" s="32" t="n"/>
      <c r="F317" s="32" t="n"/>
      <c r="G317" s="21">
        <f>IF(OR(E317="",F317=""),"",E317-F317)</f>
        <v/>
      </c>
      <c r="H317" s="19">
        <f>IF(OR(E317="",F317="",E317=0),"",F317/E317)</f>
        <v/>
      </c>
      <c r="I317" s="19">
        <f>IF(D317="","",IFERROR(INDEX(Setup!$D$14:$D$23,MATCH(D317,Setup!$B$14:$B$23,0)),""))</f>
        <v/>
      </c>
      <c r="J317" s="21">
        <f>IF(OR(H317="",I317=""),"",IF(H317&gt;=I317,"OK",IF(H317&gt;=I317-Setup!$D$25,"WATCH","ACTION")))</f>
        <v/>
      </c>
      <c r="K317" s="32" t="n"/>
      <c r="L317" s="32" t="n"/>
    </row>
    <row r="318">
      <c r="B318" s="7" t="n"/>
      <c r="C318" s="32" t="n"/>
      <c r="D318" s="32" t="n"/>
      <c r="E318" s="32" t="n"/>
      <c r="F318" s="32" t="n"/>
      <c r="G318" s="21">
        <f>IF(OR(E318="",F318=""),"",E318-F318)</f>
        <v/>
      </c>
      <c r="H318" s="19">
        <f>IF(OR(E318="",F318="",E318=0),"",F318/E318)</f>
        <v/>
      </c>
      <c r="I318" s="19">
        <f>IF(D318="","",IFERROR(INDEX(Setup!$D$14:$D$23,MATCH(D318,Setup!$B$14:$B$23,0)),""))</f>
        <v/>
      </c>
      <c r="J318" s="21">
        <f>IF(OR(H318="",I318=""),"",IF(H318&gt;=I318,"OK",IF(H318&gt;=I318-Setup!$D$25,"WATCH","ACTION")))</f>
        <v/>
      </c>
      <c r="K318" s="32" t="n"/>
      <c r="L318" s="32" t="n"/>
    </row>
    <row r="319">
      <c r="B319" s="7" t="n"/>
      <c r="C319" s="32" t="n"/>
      <c r="D319" s="32" t="n"/>
      <c r="E319" s="32" t="n"/>
      <c r="F319" s="32" t="n"/>
      <c r="G319" s="21">
        <f>IF(OR(E319="",F319=""),"",E319-F319)</f>
        <v/>
      </c>
      <c r="H319" s="19">
        <f>IF(OR(E319="",F319="",E319=0),"",F319/E319)</f>
        <v/>
      </c>
      <c r="I319" s="19">
        <f>IF(D319="","",IFERROR(INDEX(Setup!$D$14:$D$23,MATCH(D319,Setup!$B$14:$B$23,0)),""))</f>
        <v/>
      </c>
      <c r="J319" s="21">
        <f>IF(OR(H319="",I319=""),"",IF(H319&gt;=I319,"OK",IF(H319&gt;=I319-Setup!$D$25,"WATCH","ACTION")))</f>
        <v/>
      </c>
      <c r="K319" s="32" t="n"/>
      <c r="L319" s="32" t="n"/>
    </row>
    <row r="320">
      <c r="B320" s="7" t="n"/>
      <c r="C320" s="32" t="n"/>
      <c r="D320" s="32" t="n"/>
      <c r="E320" s="32" t="n"/>
      <c r="F320" s="32" t="n"/>
      <c r="G320" s="21">
        <f>IF(OR(E320="",F320=""),"",E320-F320)</f>
        <v/>
      </c>
      <c r="H320" s="19">
        <f>IF(OR(E320="",F320="",E320=0),"",F320/E320)</f>
        <v/>
      </c>
      <c r="I320" s="19">
        <f>IF(D320="","",IFERROR(INDEX(Setup!$D$14:$D$23,MATCH(D320,Setup!$B$14:$B$23,0)),""))</f>
        <v/>
      </c>
      <c r="J320" s="21">
        <f>IF(OR(H320="",I320=""),"",IF(H320&gt;=I320,"OK",IF(H320&gt;=I320-Setup!$D$25,"WATCH","ACTION")))</f>
        <v/>
      </c>
      <c r="K320" s="32" t="n"/>
      <c r="L320" s="32" t="n"/>
    </row>
    <row r="321">
      <c r="B321" s="7" t="n"/>
      <c r="C321" s="32" t="n"/>
      <c r="D321" s="32" t="n"/>
      <c r="E321" s="32" t="n"/>
      <c r="F321" s="32" t="n"/>
      <c r="G321" s="21">
        <f>IF(OR(E321="",F321=""),"",E321-F321)</f>
        <v/>
      </c>
      <c r="H321" s="19">
        <f>IF(OR(E321="",F321="",E321=0),"",F321/E321)</f>
        <v/>
      </c>
      <c r="I321" s="19">
        <f>IF(D321="","",IFERROR(INDEX(Setup!$D$14:$D$23,MATCH(D321,Setup!$B$14:$B$23,0)),""))</f>
        <v/>
      </c>
      <c r="J321" s="21">
        <f>IF(OR(H321="",I321=""),"",IF(H321&gt;=I321,"OK",IF(H321&gt;=I321-Setup!$D$25,"WATCH","ACTION")))</f>
        <v/>
      </c>
      <c r="K321" s="32" t="n"/>
      <c r="L321" s="32" t="n"/>
    </row>
    <row r="322">
      <c r="B322" s="7" t="n"/>
      <c r="C322" s="32" t="n"/>
      <c r="D322" s="32" t="n"/>
      <c r="E322" s="32" t="n"/>
      <c r="F322" s="32" t="n"/>
      <c r="G322" s="21">
        <f>IF(OR(E322="",F322=""),"",E322-F322)</f>
        <v/>
      </c>
      <c r="H322" s="19">
        <f>IF(OR(E322="",F322="",E322=0),"",F322/E322)</f>
        <v/>
      </c>
      <c r="I322" s="19">
        <f>IF(D322="","",IFERROR(INDEX(Setup!$D$14:$D$23,MATCH(D322,Setup!$B$14:$B$23,0)),""))</f>
        <v/>
      </c>
      <c r="J322" s="21">
        <f>IF(OR(H322="",I322=""),"",IF(H322&gt;=I322,"OK",IF(H322&gt;=I322-Setup!$D$25,"WATCH","ACTION")))</f>
        <v/>
      </c>
      <c r="K322" s="32" t="n"/>
      <c r="L322" s="32" t="n"/>
    </row>
    <row r="323">
      <c r="B323" s="7" t="n"/>
      <c r="C323" s="32" t="n"/>
      <c r="D323" s="32" t="n"/>
      <c r="E323" s="32" t="n"/>
      <c r="F323" s="32" t="n"/>
      <c r="G323" s="21">
        <f>IF(OR(E323="",F323=""),"",E323-F323)</f>
        <v/>
      </c>
      <c r="H323" s="19">
        <f>IF(OR(E323="",F323="",E323=0),"",F323/E323)</f>
        <v/>
      </c>
      <c r="I323" s="19">
        <f>IF(D323="","",IFERROR(INDEX(Setup!$D$14:$D$23,MATCH(D323,Setup!$B$14:$B$23,0)),""))</f>
        <v/>
      </c>
      <c r="J323" s="21">
        <f>IF(OR(H323="",I323=""),"",IF(H323&gt;=I323,"OK",IF(H323&gt;=I323-Setup!$D$25,"WATCH","ACTION")))</f>
        <v/>
      </c>
      <c r="K323" s="32" t="n"/>
      <c r="L323" s="32" t="n"/>
    </row>
    <row r="324">
      <c r="B324" s="7" t="n"/>
      <c r="C324" s="32" t="n"/>
      <c r="D324" s="32" t="n"/>
      <c r="E324" s="32" t="n"/>
      <c r="F324" s="32" t="n"/>
      <c r="G324" s="21">
        <f>IF(OR(E324="",F324=""),"",E324-F324)</f>
        <v/>
      </c>
      <c r="H324" s="19">
        <f>IF(OR(E324="",F324="",E324=0),"",F324/E324)</f>
        <v/>
      </c>
      <c r="I324" s="19">
        <f>IF(D324="","",IFERROR(INDEX(Setup!$D$14:$D$23,MATCH(D324,Setup!$B$14:$B$23,0)),""))</f>
        <v/>
      </c>
      <c r="J324" s="21">
        <f>IF(OR(H324="",I324=""),"",IF(H324&gt;=I324,"OK",IF(H324&gt;=I324-Setup!$D$25,"WATCH","ACTION")))</f>
        <v/>
      </c>
      <c r="K324" s="32" t="n"/>
      <c r="L324" s="32" t="n"/>
    </row>
    <row r="325">
      <c r="B325" s="7" t="n"/>
      <c r="C325" s="32" t="n"/>
      <c r="D325" s="32" t="n"/>
      <c r="E325" s="32" t="n"/>
      <c r="F325" s="32" t="n"/>
      <c r="G325" s="21">
        <f>IF(OR(E325="",F325=""),"",E325-F325)</f>
        <v/>
      </c>
      <c r="H325" s="19">
        <f>IF(OR(E325="",F325="",E325=0),"",F325/E325)</f>
        <v/>
      </c>
      <c r="I325" s="19">
        <f>IF(D325="","",IFERROR(INDEX(Setup!$D$14:$D$23,MATCH(D325,Setup!$B$14:$B$23,0)),""))</f>
        <v/>
      </c>
      <c r="J325" s="21">
        <f>IF(OR(H325="",I325=""),"",IF(H325&gt;=I325,"OK",IF(H325&gt;=I325-Setup!$D$25,"WATCH","ACTION")))</f>
        <v/>
      </c>
      <c r="K325" s="32" t="n"/>
      <c r="L325" s="32" t="n"/>
    </row>
    <row r="326">
      <c r="B326" s="7" t="n"/>
      <c r="C326" s="32" t="n"/>
      <c r="D326" s="32" t="n"/>
      <c r="E326" s="32" t="n"/>
      <c r="F326" s="32" t="n"/>
      <c r="G326" s="21">
        <f>IF(OR(E326="",F326=""),"",E326-F326)</f>
        <v/>
      </c>
      <c r="H326" s="19">
        <f>IF(OR(E326="",F326="",E326=0),"",F326/E326)</f>
        <v/>
      </c>
      <c r="I326" s="19">
        <f>IF(D326="","",IFERROR(INDEX(Setup!$D$14:$D$23,MATCH(D326,Setup!$B$14:$B$23,0)),""))</f>
        <v/>
      </c>
      <c r="J326" s="21">
        <f>IF(OR(H326="",I326=""),"",IF(H326&gt;=I326,"OK",IF(H326&gt;=I326-Setup!$D$25,"WATCH","ACTION")))</f>
        <v/>
      </c>
      <c r="K326" s="32" t="n"/>
      <c r="L326" s="32" t="n"/>
    </row>
    <row r="327">
      <c r="B327" s="7" t="n"/>
      <c r="C327" s="32" t="n"/>
      <c r="D327" s="32" t="n"/>
      <c r="E327" s="32" t="n"/>
      <c r="F327" s="32" t="n"/>
      <c r="G327" s="21">
        <f>IF(OR(E327="",F327=""),"",E327-F327)</f>
        <v/>
      </c>
      <c r="H327" s="19">
        <f>IF(OR(E327="",F327="",E327=0),"",F327/E327)</f>
        <v/>
      </c>
      <c r="I327" s="19">
        <f>IF(D327="","",IFERROR(INDEX(Setup!$D$14:$D$23,MATCH(D327,Setup!$B$14:$B$23,0)),""))</f>
        <v/>
      </c>
      <c r="J327" s="21">
        <f>IF(OR(H327="",I327=""),"",IF(H327&gt;=I327,"OK",IF(H327&gt;=I327-Setup!$D$25,"WATCH","ACTION")))</f>
        <v/>
      </c>
      <c r="K327" s="32" t="n"/>
      <c r="L327" s="32" t="n"/>
    </row>
    <row r="328">
      <c r="B328" s="7" t="n"/>
      <c r="C328" s="32" t="n"/>
      <c r="D328" s="32" t="n"/>
      <c r="E328" s="32" t="n"/>
      <c r="F328" s="32" t="n"/>
      <c r="G328" s="21">
        <f>IF(OR(E328="",F328=""),"",E328-F328)</f>
        <v/>
      </c>
      <c r="H328" s="19">
        <f>IF(OR(E328="",F328="",E328=0),"",F328/E328)</f>
        <v/>
      </c>
      <c r="I328" s="19">
        <f>IF(D328="","",IFERROR(INDEX(Setup!$D$14:$D$23,MATCH(D328,Setup!$B$14:$B$23,0)),""))</f>
        <v/>
      </c>
      <c r="J328" s="21">
        <f>IF(OR(H328="",I328=""),"",IF(H328&gt;=I328,"OK",IF(H328&gt;=I328-Setup!$D$25,"WATCH","ACTION")))</f>
        <v/>
      </c>
      <c r="K328" s="32" t="n"/>
      <c r="L328" s="32" t="n"/>
    </row>
    <row r="329">
      <c r="B329" s="7" t="n"/>
      <c r="C329" s="32" t="n"/>
      <c r="D329" s="32" t="n"/>
      <c r="E329" s="32" t="n"/>
      <c r="F329" s="32" t="n"/>
      <c r="G329" s="21">
        <f>IF(OR(E329="",F329=""),"",E329-F329)</f>
        <v/>
      </c>
      <c r="H329" s="19">
        <f>IF(OR(E329="",F329="",E329=0),"",F329/E329)</f>
        <v/>
      </c>
      <c r="I329" s="19">
        <f>IF(D329="","",IFERROR(INDEX(Setup!$D$14:$D$23,MATCH(D329,Setup!$B$14:$B$23,0)),""))</f>
        <v/>
      </c>
      <c r="J329" s="21">
        <f>IF(OR(H329="",I329=""),"",IF(H329&gt;=I329,"OK",IF(H329&gt;=I329-Setup!$D$25,"WATCH","ACTION")))</f>
        <v/>
      </c>
      <c r="K329" s="32" t="n"/>
      <c r="L329" s="32" t="n"/>
    </row>
    <row r="330">
      <c r="B330" s="7" t="n"/>
      <c r="C330" s="32" t="n"/>
      <c r="D330" s="32" t="n"/>
      <c r="E330" s="32" t="n"/>
      <c r="F330" s="32" t="n"/>
      <c r="G330" s="21">
        <f>IF(OR(E330="",F330=""),"",E330-F330)</f>
        <v/>
      </c>
      <c r="H330" s="19">
        <f>IF(OR(E330="",F330="",E330=0),"",F330/E330)</f>
        <v/>
      </c>
      <c r="I330" s="19">
        <f>IF(D330="","",IFERROR(INDEX(Setup!$D$14:$D$23,MATCH(D330,Setup!$B$14:$B$23,0)),""))</f>
        <v/>
      </c>
      <c r="J330" s="21">
        <f>IF(OR(H330="",I330=""),"",IF(H330&gt;=I330,"OK",IF(H330&gt;=I330-Setup!$D$25,"WATCH","ACTION")))</f>
        <v/>
      </c>
      <c r="K330" s="32" t="n"/>
      <c r="L330" s="32" t="n"/>
    </row>
    <row r="331">
      <c r="B331" s="7" t="n"/>
      <c r="C331" s="32" t="n"/>
      <c r="D331" s="32" t="n"/>
      <c r="E331" s="32" t="n"/>
      <c r="F331" s="32" t="n"/>
      <c r="G331" s="21">
        <f>IF(OR(E331="",F331=""),"",E331-F331)</f>
        <v/>
      </c>
      <c r="H331" s="19">
        <f>IF(OR(E331="",F331="",E331=0),"",F331/E331)</f>
        <v/>
      </c>
      <c r="I331" s="19">
        <f>IF(D331="","",IFERROR(INDEX(Setup!$D$14:$D$23,MATCH(D331,Setup!$B$14:$B$23,0)),""))</f>
        <v/>
      </c>
      <c r="J331" s="21">
        <f>IF(OR(H331="",I331=""),"",IF(H331&gt;=I331,"OK",IF(H331&gt;=I331-Setup!$D$25,"WATCH","ACTION")))</f>
        <v/>
      </c>
      <c r="K331" s="32" t="n"/>
      <c r="L331" s="32" t="n"/>
    </row>
    <row r="332">
      <c r="B332" s="7" t="n"/>
      <c r="C332" s="32" t="n"/>
      <c r="D332" s="32" t="n"/>
      <c r="E332" s="32" t="n"/>
      <c r="F332" s="32" t="n"/>
      <c r="G332" s="21">
        <f>IF(OR(E332="",F332=""),"",E332-F332)</f>
        <v/>
      </c>
      <c r="H332" s="19">
        <f>IF(OR(E332="",F332="",E332=0),"",F332/E332)</f>
        <v/>
      </c>
      <c r="I332" s="19">
        <f>IF(D332="","",IFERROR(INDEX(Setup!$D$14:$D$23,MATCH(D332,Setup!$B$14:$B$23,0)),""))</f>
        <v/>
      </c>
      <c r="J332" s="21">
        <f>IF(OR(H332="",I332=""),"",IF(H332&gt;=I332,"OK",IF(H332&gt;=I332-Setup!$D$25,"WATCH","ACTION")))</f>
        <v/>
      </c>
      <c r="K332" s="32" t="n"/>
      <c r="L332" s="32" t="n"/>
    </row>
    <row r="333">
      <c r="B333" s="7" t="n"/>
      <c r="C333" s="32" t="n"/>
      <c r="D333" s="32" t="n"/>
      <c r="E333" s="32" t="n"/>
      <c r="F333" s="32" t="n"/>
      <c r="G333" s="21">
        <f>IF(OR(E333="",F333=""),"",E333-F333)</f>
        <v/>
      </c>
      <c r="H333" s="19">
        <f>IF(OR(E333="",F333="",E333=0),"",F333/E333)</f>
        <v/>
      </c>
      <c r="I333" s="19">
        <f>IF(D333="","",IFERROR(INDEX(Setup!$D$14:$D$23,MATCH(D333,Setup!$B$14:$B$23,0)),""))</f>
        <v/>
      </c>
      <c r="J333" s="21">
        <f>IF(OR(H333="",I333=""),"",IF(H333&gt;=I333,"OK",IF(H333&gt;=I333-Setup!$D$25,"WATCH","ACTION")))</f>
        <v/>
      </c>
      <c r="K333" s="32" t="n"/>
      <c r="L333" s="32" t="n"/>
    </row>
    <row r="334">
      <c r="B334" s="7" t="n"/>
      <c r="C334" s="32" t="n"/>
      <c r="D334" s="32" t="n"/>
      <c r="E334" s="32" t="n"/>
      <c r="F334" s="32" t="n"/>
      <c r="G334" s="21">
        <f>IF(OR(E334="",F334=""),"",E334-F334)</f>
        <v/>
      </c>
      <c r="H334" s="19">
        <f>IF(OR(E334="",F334="",E334=0),"",F334/E334)</f>
        <v/>
      </c>
      <c r="I334" s="19">
        <f>IF(D334="","",IFERROR(INDEX(Setup!$D$14:$D$23,MATCH(D334,Setup!$B$14:$B$23,0)),""))</f>
        <v/>
      </c>
      <c r="J334" s="21">
        <f>IF(OR(H334="",I334=""),"",IF(H334&gt;=I334,"OK",IF(H334&gt;=I334-Setup!$D$25,"WATCH","ACTION")))</f>
        <v/>
      </c>
      <c r="K334" s="32" t="n"/>
      <c r="L334" s="32" t="n"/>
    </row>
    <row r="335">
      <c r="B335" s="7" t="n"/>
      <c r="C335" s="32" t="n"/>
      <c r="D335" s="32" t="n"/>
      <c r="E335" s="32" t="n"/>
      <c r="F335" s="32" t="n"/>
      <c r="G335" s="21">
        <f>IF(OR(E335="",F335=""),"",E335-F335)</f>
        <v/>
      </c>
      <c r="H335" s="19">
        <f>IF(OR(E335="",F335="",E335=0),"",F335/E335)</f>
        <v/>
      </c>
      <c r="I335" s="19">
        <f>IF(D335="","",IFERROR(INDEX(Setup!$D$14:$D$23,MATCH(D335,Setup!$B$14:$B$23,0)),""))</f>
        <v/>
      </c>
      <c r="J335" s="21">
        <f>IF(OR(H335="",I335=""),"",IF(H335&gt;=I335,"OK",IF(H335&gt;=I335-Setup!$D$25,"WATCH","ACTION")))</f>
        <v/>
      </c>
      <c r="K335" s="32" t="n"/>
      <c r="L335" s="32" t="n"/>
    </row>
    <row r="336">
      <c r="B336" s="7" t="n"/>
      <c r="C336" s="32" t="n"/>
      <c r="D336" s="32" t="n"/>
      <c r="E336" s="32" t="n"/>
      <c r="F336" s="32" t="n"/>
      <c r="G336" s="21">
        <f>IF(OR(E336="",F336=""),"",E336-F336)</f>
        <v/>
      </c>
      <c r="H336" s="19">
        <f>IF(OR(E336="",F336="",E336=0),"",F336/E336)</f>
        <v/>
      </c>
      <c r="I336" s="19">
        <f>IF(D336="","",IFERROR(INDEX(Setup!$D$14:$D$23,MATCH(D336,Setup!$B$14:$B$23,0)),""))</f>
        <v/>
      </c>
      <c r="J336" s="21">
        <f>IF(OR(H336="",I336=""),"",IF(H336&gt;=I336,"OK",IF(H336&gt;=I336-Setup!$D$25,"WATCH","ACTION")))</f>
        <v/>
      </c>
      <c r="K336" s="32" t="n"/>
      <c r="L336" s="32" t="n"/>
    </row>
    <row r="337">
      <c r="B337" s="7" t="n"/>
      <c r="C337" s="32" t="n"/>
      <c r="D337" s="32" t="n"/>
      <c r="E337" s="32" t="n"/>
      <c r="F337" s="32" t="n"/>
      <c r="G337" s="21">
        <f>IF(OR(E337="",F337=""),"",E337-F337)</f>
        <v/>
      </c>
      <c r="H337" s="19">
        <f>IF(OR(E337="",F337="",E337=0),"",F337/E337)</f>
        <v/>
      </c>
      <c r="I337" s="19">
        <f>IF(D337="","",IFERROR(INDEX(Setup!$D$14:$D$23,MATCH(D337,Setup!$B$14:$B$23,0)),""))</f>
        <v/>
      </c>
      <c r="J337" s="21">
        <f>IF(OR(H337="",I337=""),"",IF(H337&gt;=I337,"OK",IF(H337&gt;=I337-Setup!$D$25,"WATCH","ACTION")))</f>
        <v/>
      </c>
      <c r="K337" s="32" t="n"/>
      <c r="L337" s="32" t="n"/>
    </row>
    <row r="338">
      <c r="B338" s="7" t="n"/>
      <c r="C338" s="32" t="n"/>
      <c r="D338" s="32" t="n"/>
      <c r="E338" s="32" t="n"/>
      <c r="F338" s="32" t="n"/>
      <c r="G338" s="21">
        <f>IF(OR(E338="",F338=""),"",E338-F338)</f>
        <v/>
      </c>
      <c r="H338" s="19">
        <f>IF(OR(E338="",F338="",E338=0),"",F338/E338)</f>
        <v/>
      </c>
      <c r="I338" s="19">
        <f>IF(D338="","",IFERROR(INDEX(Setup!$D$14:$D$23,MATCH(D338,Setup!$B$14:$B$23,0)),""))</f>
        <v/>
      </c>
      <c r="J338" s="21">
        <f>IF(OR(H338="",I338=""),"",IF(H338&gt;=I338,"OK",IF(H338&gt;=I338-Setup!$D$25,"WATCH","ACTION")))</f>
        <v/>
      </c>
      <c r="K338" s="32" t="n"/>
      <c r="L338" s="32" t="n"/>
    </row>
    <row r="339">
      <c r="B339" s="7" t="n"/>
      <c r="C339" s="32" t="n"/>
      <c r="D339" s="32" t="n"/>
      <c r="E339" s="32" t="n"/>
      <c r="F339" s="32" t="n"/>
      <c r="G339" s="21">
        <f>IF(OR(E339="",F339=""),"",E339-F339)</f>
        <v/>
      </c>
      <c r="H339" s="19">
        <f>IF(OR(E339="",F339="",E339=0),"",F339/E339)</f>
        <v/>
      </c>
      <c r="I339" s="19">
        <f>IF(D339="","",IFERROR(INDEX(Setup!$D$14:$D$23,MATCH(D339,Setup!$B$14:$B$23,0)),""))</f>
        <v/>
      </c>
      <c r="J339" s="21">
        <f>IF(OR(H339="",I339=""),"",IF(H339&gt;=I339,"OK",IF(H339&gt;=I339-Setup!$D$25,"WATCH","ACTION")))</f>
        <v/>
      </c>
      <c r="K339" s="32" t="n"/>
      <c r="L339" s="32" t="n"/>
    </row>
    <row r="340">
      <c r="B340" s="7" t="n"/>
      <c r="C340" s="32" t="n"/>
      <c r="D340" s="32" t="n"/>
      <c r="E340" s="32" t="n"/>
      <c r="F340" s="32" t="n"/>
      <c r="G340" s="21">
        <f>IF(OR(E340="",F340=""),"",E340-F340)</f>
        <v/>
      </c>
      <c r="H340" s="19">
        <f>IF(OR(E340="",F340="",E340=0),"",F340/E340)</f>
        <v/>
      </c>
      <c r="I340" s="19">
        <f>IF(D340="","",IFERROR(INDEX(Setup!$D$14:$D$23,MATCH(D340,Setup!$B$14:$B$23,0)),""))</f>
        <v/>
      </c>
      <c r="J340" s="21">
        <f>IF(OR(H340="",I340=""),"",IF(H340&gt;=I340,"OK",IF(H340&gt;=I340-Setup!$D$25,"WATCH","ACTION")))</f>
        <v/>
      </c>
      <c r="K340" s="32" t="n"/>
      <c r="L340" s="32" t="n"/>
    </row>
    <row r="341">
      <c r="B341" s="7" t="n"/>
      <c r="C341" s="32" t="n"/>
      <c r="D341" s="32" t="n"/>
      <c r="E341" s="32" t="n"/>
      <c r="F341" s="32" t="n"/>
      <c r="G341" s="21">
        <f>IF(OR(E341="",F341=""),"",E341-F341)</f>
        <v/>
      </c>
      <c r="H341" s="19">
        <f>IF(OR(E341="",F341="",E341=0),"",F341/E341)</f>
        <v/>
      </c>
      <c r="I341" s="19">
        <f>IF(D341="","",IFERROR(INDEX(Setup!$D$14:$D$23,MATCH(D341,Setup!$B$14:$B$23,0)),""))</f>
        <v/>
      </c>
      <c r="J341" s="21">
        <f>IF(OR(H341="",I341=""),"",IF(H341&gt;=I341,"OK",IF(H341&gt;=I341-Setup!$D$25,"WATCH","ACTION")))</f>
        <v/>
      </c>
      <c r="K341" s="32" t="n"/>
      <c r="L341" s="32" t="n"/>
    </row>
    <row r="342">
      <c r="B342" s="7" t="n"/>
      <c r="C342" s="32" t="n"/>
      <c r="D342" s="32" t="n"/>
      <c r="E342" s="32" t="n"/>
      <c r="F342" s="32" t="n"/>
      <c r="G342" s="21">
        <f>IF(OR(E342="",F342=""),"",E342-F342)</f>
        <v/>
      </c>
      <c r="H342" s="19">
        <f>IF(OR(E342="",F342="",E342=0),"",F342/E342)</f>
        <v/>
      </c>
      <c r="I342" s="19">
        <f>IF(D342="","",IFERROR(INDEX(Setup!$D$14:$D$23,MATCH(D342,Setup!$B$14:$B$23,0)),""))</f>
        <v/>
      </c>
      <c r="J342" s="21">
        <f>IF(OR(H342="",I342=""),"",IF(H342&gt;=I342,"OK",IF(H342&gt;=I342-Setup!$D$25,"WATCH","ACTION")))</f>
        <v/>
      </c>
      <c r="K342" s="32" t="n"/>
      <c r="L342" s="32" t="n"/>
    </row>
    <row r="343">
      <c r="B343" s="7" t="n"/>
      <c r="C343" s="32" t="n"/>
      <c r="D343" s="32" t="n"/>
      <c r="E343" s="32" t="n"/>
      <c r="F343" s="32" t="n"/>
      <c r="G343" s="21">
        <f>IF(OR(E343="",F343=""),"",E343-F343)</f>
        <v/>
      </c>
      <c r="H343" s="19">
        <f>IF(OR(E343="",F343="",E343=0),"",F343/E343)</f>
        <v/>
      </c>
      <c r="I343" s="19">
        <f>IF(D343="","",IFERROR(INDEX(Setup!$D$14:$D$23,MATCH(D343,Setup!$B$14:$B$23,0)),""))</f>
        <v/>
      </c>
      <c r="J343" s="21">
        <f>IF(OR(H343="",I343=""),"",IF(H343&gt;=I343,"OK",IF(H343&gt;=I343-Setup!$D$25,"WATCH","ACTION")))</f>
        <v/>
      </c>
      <c r="K343" s="32" t="n"/>
      <c r="L343" s="32" t="n"/>
    </row>
    <row r="344">
      <c r="B344" s="7" t="n"/>
      <c r="C344" s="32" t="n"/>
      <c r="D344" s="32" t="n"/>
      <c r="E344" s="32" t="n"/>
      <c r="F344" s="32" t="n"/>
      <c r="G344" s="21">
        <f>IF(OR(E344="",F344=""),"",E344-F344)</f>
        <v/>
      </c>
      <c r="H344" s="19">
        <f>IF(OR(E344="",F344="",E344=0),"",F344/E344)</f>
        <v/>
      </c>
      <c r="I344" s="19">
        <f>IF(D344="","",IFERROR(INDEX(Setup!$D$14:$D$23,MATCH(D344,Setup!$B$14:$B$23,0)),""))</f>
        <v/>
      </c>
      <c r="J344" s="21">
        <f>IF(OR(H344="",I344=""),"",IF(H344&gt;=I344,"OK",IF(H344&gt;=I344-Setup!$D$25,"WATCH","ACTION")))</f>
        <v/>
      </c>
      <c r="K344" s="32" t="n"/>
      <c r="L344" s="32" t="n"/>
    </row>
    <row r="345">
      <c r="B345" s="7" t="n"/>
      <c r="C345" s="32" t="n"/>
      <c r="D345" s="32" t="n"/>
      <c r="E345" s="32" t="n"/>
      <c r="F345" s="32" t="n"/>
      <c r="G345" s="21">
        <f>IF(OR(E345="",F345=""),"",E345-F345)</f>
        <v/>
      </c>
      <c r="H345" s="19">
        <f>IF(OR(E345="",F345="",E345=0),"",F345/E345)</f>
        <v/>
      </c>
      <c r="I345" s="19">
        <f>IF(D345="","",IFERROR(INDEX(Setup!$D$14:$D$23,MATCH(D345,Setup!$B$14:$B$23,0)),""))</f>
        <v/>
      </c>
      <c r="J345" s="21">
        <f>IF(OR(H345="",I345=""),"",IF(H345&gt;=I345,"OK",IF(H345&gt;=I345-Setup!$D$25,"WATCH","ACTION")))</f>
        <v/>
      </c>
      <c r="K345" s="32" t="n"/>
      <c r="L345" s="32" t="n"/>
    </row>
    <row r="346">
      <c r="B346" s="7" t="n"/>
      <c r="C346" s="32" t="n"/>
      <c r="D346" s="32" t="n"/>
      <c r="E346" s="32" t="n"/>
      <c r="F346" s="32" t="n"/>
      <c r="G346" s="21">
        <f>IF(OR(E346="",F346=""),"",E346-F346)</f>
        <v/>
      </c>
      <c r="H346" s="19">
        <f>IF(OR(E346="",F346="",E346=0),"",F346/E346)</f>
        <v/>
      </c>
      <c r="I346" s="19">
        <f>IF(D346="","",IFERROR(INDEX(Setup!$D$14:$D$23,MATCH(D346,Setup!$B$14:$B$23,0)),""))</f>
        <v/>
      </c>
      <c r="J346" s="21">
        <f>IF(OR(H346="",I346=""),"",IF(H346&gt;=I346,"OK",IF(H346&gt;=I346-Setup!$D$25,"WATCH","ACTION")))</f>
        <v/>
      </c>
      <c r="K346" s="32" t="n"/>
      <c r="L346" s="32" t="n"/>
    </row>
    <row r="347">
      <c r="B347" s="7" t="n"/>
      <c r="C347" s="32" t="n"/>
      <c r="D347" s="32" t="n"/>
      <c r="E347" s="32" t="n"/>
      <c r="F347" s="32" t="n"/>
      <c r="G347" s="21">
        <f>IF(OR(E347="",F347=""),"",E347-F347)</f>
        <v/>
      </c>
      <c r="H347" s="19">
        <f>IF(OR(E347="",F347="",E347=0),"",F347/E347)</f>
        <v/>
      </c>
      <c r="I347" s="19">
        <f>IF(D347="","",IFERROR(INDEX(Setup!$D$14:$D$23,MATCH(D347,Setup!$B$14:$B$23,0)),""))</f>
        <v/>
      </c>
      <c r="J347" s="21">
        <f>IF(OR(H347="",I347=""),"",IF(H347&gt;=I347,"OK",IF(H347&gt;=I347-Setup!$D$25,"WATCH","ACTION")))</f>
        <v/>
      </c>
      <c r="K347" s="32" t="n"/>
      <c r="L347" s="32" t="n"/>
    </row>
    <row r="348">
      <c r="B348" s="7" t="n"/>
      <c r="C348" s="32" t="n"/>
      <c r="D348" s="32" t="n"/>
      <c r="E348" s="32" t="n"/>
      <c r="F348" s="32" t="n"/>
      <c r="G348" s="21">
        <f>IF(OR(E348="",F348=""),"",E348-F348)</f>
        <v/>
      </c>
      <c r="H348" s="19">
        <f>IF(OR(E348="",F348="",E348=0),"",F348/E348)</f>
        <v/>
      </c>
      <c r="I348" s="19">
        <f>IF(D348="","",IFERROR(INDEX(Setup!$D$14:$D$23,MATCH(D348,Setup!$B$14:$B$23,0)),""))</f>
        <v/>
      </c>
      <c r="J348" s="21">
        <f>IF(OR(H348="",I348=""),"",IF(H348&gt;=I348,"OK",IF(H348&gt;=I348-Setup!$D$25,"WATCH","ACTION")))</f>
        <v/>
      </c>
      <c r="K348" s="32" t="n"/>
      <c r="L348" s="32" t="n"/>
    </row>
    <row r="349">
      <c r="B349" s="7" t="n"/>
      <c r="C349" s="32" t="n"/>
      <c r="D349" s="32" t="n"/>
      <c r="E349" s="32" t="n"/>
      <c r="F349" s="32" t="n"/>
      <c r="G349" s="21">
        <f>IF(OR(E349="",F349=""),"",E349-F349)</f>
        <v/>
      </c>
      <c r="H349" s="19">
        <f>IF(OR(E349="",F349="",E349=0),"",F349/E349)</f>
        <v/>
      </c>
      <c r="I349" s="19">
        <f>IF(D349="","",IFERROR(INDEX(Setup!$D$14:$D$23,MATCH(D349,Setup!$B$14:$B$23,0)),""))</f>
        <v/>
      </c>
      <c r="J349" s="21">
        <f>IF(OR(H349="",I349=""),"",IF(H349&gt;=I349,"OK",IF(H349&gt;=I349-Setup!$D$25,"WATCH","ACTION")))</f>
        <v/>
      </c>
      <c r="K349" s="32" t="n"/>
      <c r="L349" s="32" t="n"/>
    </row>
    <row r="350">
      <c r="B350" s="7" t="n"/>
      <c r="C350" s="32" t="n"/>
      <c r="D350" s="32" t="n"/>
      <c r="E350" s="32" t="n"/>
      <c r="F350" s="32" t="n"/>
      <c r="G350" s="21">
        <f>IF(OR(E350="",F350=""),"",E350-F350)</f>
        <v/>
      </c>
      <c r="H350" s="19">
        <f>IF(OR(E350="",F350="",E350=0),"",F350/E350)</f>
        <v/>
      </c>
      <c r="I350" s="19">
        <f>IF(D350="","",IFERROR(INDEX(Setup!$D$14:$D$23,MATCH(D350,Setup!$B$14:$B$23,0)),""))</f>
        <v/>
      </c>
      <c r="J350" s="21">
        <f>IF(OR(H350="",I350=""),"",IF(H350&gt;=I350,"OK",IF(H350&gt;=I350-Setup!$D$25,"WATCH","ACTION")))</f>
        <v/>
      </c>
      <c r="K350" s="32" t="n"/>
      <c r="L350" s="32" t="n"/>
    </row>
    <row r="351">
      <c r="B351" s="7" t="n"/>
      <c r="C351" s="32" t="n"/>
      <c r="D351" s="32" t="n"/>
      <c r="E351" s="32" t="n"/>
      <c r="F351" s="32" t="n"/>
      <c r="G351" s="21">
        <f>IF(OR(E351="",F351=""),"",E351-F351)</f>
        <v/>
      </c>
      <c r="H351" s="19">
        <f>IF(OR(E351="",F351="",E351=0),"",F351/E351)</f>
        <v/>
      </c>
      <c r="I351" s="19">
        <f>IF(D351="","",IFERROR(INDEX(Setup!$D$14:$D$23,MATCH(D351,Setup!$B$14:$B$23,0)),""))</f>
        <v/>
      </c>
      <c r="J351" s="21">
        <f>IF(OR(H351="",I351=""),"",IF(H351&gt;=I351,"OK",IF(H351&gt;=I351-Setup!$D$25,"WATCH","ACTION")))</f>
        <v/>
      </c>
      <c r="K351" s="32" t="n"/>
      <c r="L351" s="32" t="n"/>
    </row>
    <row r="352">
      <c r="B352" s="7" t="n"/>
      <c r="C352" s="32" t="n"/>
      <c r="D352" s="32" t="n"/>
      <c r="E352" s="32" t="n"/>
      <c r="F352" s="32" t="n"/>
      <c r="G352" s="21">
        <f>IF(OR(E352="",F352=""),"",E352-F352)</f>
        <v/>
      </c>
      <c r="H352" s="19">
        <f>IF(OR(E352="",F352="",E352=0),"",F352/E352)</f>
        <v/>
      </c>
      <c r="I352" s="19">
        <f>IF(D352="","",IFERROR(INDEX(Setup!$D$14:$D$23,MATCH(D352,Setup!$B$14:$B$23,0)),""))</f>
        <v/>
      </c>
      <c r="J352" s="21">
        <f>IF(OR(H352="",I352=""),"",IF(H352&gt;=I352,"OK",IF(H352&gt;=I352-Setup!$D$25,"WATCH","ACTION")))</f>
        <v/>
      </c>
      <c r="K352" s="32" t="n"/>
      <c r="L352" s="32" t="n"/>
    </row>
    <row r="353">
      <c r="B353" s="7" t="n"/>
      <c r="C353" s="32" t="n"/>
      <c r="D353" s="32" t="n"/>
      <c r="E353" s="32" t="n"/>
      <c r="F353" s="32" t="n"/>
      <c r="G353" s="21">
        <f>IF(OR(E353="",F353=""),"",E353-F353)</f>
        <v/>
      </c>
      <c r="H353" s="19">
        <f>IF(OR(E353="",F353="",E353=0),"",F353/E353)</f>
        <v/>
      </c>
      <c r="I353" s="19">
        <f>IF(D353="","",IFERROR(INDEX(Setup!$D$14:$D$23,MATCH(D353,Setup!$B$14:$B$23,0)),""))</f>
        <v/>
      </c>
      <c r="J353" s="21">
        <f>IF(OR(H353="",I353=""),"",IF(H353&gt;=I353,"OK",IF(H353&gt;=I353-Setup!$D$25,"WATCH","ACTION")))</f>
        <v/>
      </c>
      <c r="K353" s="32" t="n"/>
      <c r="L353" s="32" t="n"/>
    </row>
    <row r="354">
      <c r="B354" s="7" t="n"/>
      <c r="C354" s="32" t="n"/>
      <c r="D354" s="32" t="n"/>
      <c r="E354" s="32" t="n"/>
      <c r="F354" s="32" t="n"/>
      <c r="G354" s="21">
        <f>IF(OR(E354="",F354=""),"",E354-F354)</f>
        <v/>
      </c>
      <c r="H354" s="19">
        <f>IF(OR(E354="",F354="",E354=0),"",F354/E354)</f>
        <v/>
      </c>
      <c r="I354" s="19">
        <f>IF(D354="","",IFERROR(INDEX(Setup!$D$14:$D$23,MATCH(D354,Setup!$B$14:$B$23,0)),""))</f>
        <v/>
      </c>
      <c r="J354" s="21">
        <f>IF(OR(H354="",I354=""),"",IF(H354&gt;=I354,"OK",IF(H354&gt;=I354-Setup!$D$25,"WATCH","ACTION")))</f>
        <v/>
      </c>
      <c r="K354" s="32" t="n"/>
      <c r="L354" s="32" t="n"/>
    </row>
    <row r="355">
      <c r="B355" s="7" t="n"/>
      <c r="C355" s="32" t="n"/>
      <c r="D355" s="32" t="n"/>
      <c r="E355" s="32" t="n"/>
      <c r="F355" s="32" t="n"/>
      <c r="G355" s="21">
        <f>IF(OR(E355="",F355=""),"",E355-F355)</f>
        <v/>
      </c>
      <c r="H355" s="19">
        <f>IF(OR(E355="",F355="",E355=0),"",F355/E355)</f>
        <v/>
      </c>
      <c r="I355" s="19">
        <f>IF(D355="","",IFERROR(INDEX(Setup!$D$14:$D$23,MATCH(D355,Setup!$B$14:$B$23,0)),""))</f>
        <v/>
      </c>
      <c r="J355" s="21">
        <f>IF(OR(H355="",I355=""),"",IF(H355&gt;=I355,"OK",IF(H355&gt;=I355-Setup!$D$25,"WATCH","ACTION")))</f>
        <v/>
      </c>
      <c r="K355" s="32" t="n"/>
      <c r="L355" s="32" t="n"/>
    </row>
    <row r="356">
      <c r="B356" s="7" t="n"/>
      <c r="C356" s="32" t="n"/>
      <c r="D356" s="32" t="n"/>
      <c r="E356" s="32" t="n"/>
      <c r="F356" s="32" t="n"/>
      <c r="G356" s="21">
        <f>IF(OR(E356="",F356=""),"",E356-F356)</f>
        <v/>
      </c>
      <c r="H356" s="19">
        <f>IF(OR(E356="",F356="",E356=0),"",F356/E356)</f>
        <v/>
      </c>
      <c r="I356" s="19">
        <f>IF(D356="","",IFERROR(INDEX(Setup!$D$14:$D$23,MATCH(D356,Setup!$B$14:$B$23,0)),""))</f>
        <v/>
      </c>
      <c r="J356" s="21">
        <f>IF(OR(H356="",I356=""),"",IF(H356&gt;=I356,"OK",IF(H356&gt;=I356-Setup!$D$25,"WATCH","ACTION")))</f>
        <v/>
      </c>
      <c r="K356" s="32" t="n"/>
      <c r="L356" s="32" t="n"/>
    </row>
    <row r="357">
      <c r="B357" s="7" t="n"/>
      <c r="C357" s="32" t="n"/>
      <c r="D357" s="32" t="n"/>
      <c r="E357" s="32" t="n"/>
      <c r="F357" s="32" t="n"/>
      <c r="G357" s="21">
        <f>IF(OR(E357="",F357=""),"",E357-F357)</f>
        <v/>
      </c>
      <c r="H357" s="19">
        <f>IF(OR(E357="",F357="",E357=0),"",F357/E357)</f>
        <v/>
      </c>
      <c r="I357" s="19">
        <f>IF(D357="","",IFERROR(INDEX(Setup!$D$14:$D$23,MATCH(D357,Setup!$B$14:$B$23,0)),""))</f>
        <v/>
      </c>
      <c r="J357" s="21">
        <f>IF(OR(H357="",I357=""),"",IF(H357&gt;=I357,"OK",IF(H357&gt;=I357-Setup!$D$25,"WATCH","ACTION")))</f>
        <v/>
      </c>
      <c r="K357" s="32" t="n"/>
      <c r="L357" s="32" t="n"/>
    </row>
    <row r="358">
      <c r="B358" s="7" t="n"/>
      <c r="C358" s="32" t="n"/>
      <c r="D358" s="32" t="n"/>
      <c r="E358" s="32" t="n"/>
      <c r="F358" s="32" t="n"/>
      <c r="G358" s="21">
        <f>IF(OR(E358="",F358=""),"",E358-F358)</f>
        <v/>
      </c>
      <c r="H358" s="19">
        <f>IF(OR(E358="",F358="",E358=0),"",F358/E358)</f>
        <v/>
      </c>
      <c r="I358" s="19">
        <f>IF(D358="","",IFERROR(INDEX(Setup!$D$14:$D$23,MATCH(D358,Setup!$B$14:$B$23,0)),""))</f>
        <v/>
      </c>
      <c r="J358" s="21">
        <f>IF(OR(H358="",I358=""),"",IF(H358&gt;=I358,"OK",IF(H358&gt;=I358-Setup!$D$25,"WATCH","ACTION")))</f>
        <v/>
      </c>
      <c r="K358" s="32" t="n"/>
      <c r="L358" s="32" t="n"/>
    </row>
    <row r="359">
      <c r="B359" s="7" t="n"/>
      <c r="C359" s="32" t="n"/>
      <c r="D359" s="32" t="n"/>
      <c r="E359" s="32" t="n"/>
      <c r="F359" s="32" t="n"/>
      <c r="G359" s="21">
        <f>IF(OR(E359="",F359=""),"",E359-F359)</f>
        <v/>
      </c>
      <c r="H359" s="19">
        <f>IF(OR(E359="",F359="",E359=0),"",F359/E359)</f>
        <v/>
      </c>
      <c r="I359" s="19">
        <f>IF(D359="","",IFERROR(INDEX(Setup!$D$14:$D$23,MATCH(D359,Setup!$B$14:$B$23,0)),""))</f>
        <v/>
      </c>
      <c r="J359" s="21">
        <f>IF(OR(H359="",I359=""),"",IF(H359&gt;=I359,"OK",IF(H359&gt;=I359-Setup!$D$25,"WATCH","ACTION")))</f>
        <v/>
      </c>
      <c r="K359" s="32" t="n"/>
      <c r="L359" s="32" t="n"/>
    </row>
    <row r="360">
      <c r="B360" s="7" t="n"/>
      <c r="C360" s="32" t="n"/>
      <c r="D360" s="32" t="n"/>
      <c r="E360" s="32" t="n"/>
      <c r="F360" s="32" t="n"/>
      <c r="G360" s="21">
        <f>IF(OR(E360="",F360=""),"",E360-F360)</f>
        <v/>
      </c>
      <c r="H360" s="19">
        <f>IF(OR(E360="",F360="",E360=0),"",F360/E360)</f>
        <v/>
      </c>
      <c r="I360" s="19">
        <f>IF(D360="","",IFERROR(INDEX(Setup!$D$14:$D$23,MATCH(D360,Setup!$B$14:$B$23,0)),""))</f>
        <v/>
      </c>
      <c r="J360" s="21">
        <f>IF(OR(H360="",I360=""),"",IF(H360&gt;=I360,"OK",IF(H360&gt;=I360-Setup!$D$25,"WATCH","ACTION")))</f>
        <v/>
      </c>
      <c r="K360" s="32" t="n"/>
      <c r="L360" s="32" t="n"/>
    </row>
    <row r="361">
      <c r="B361" s="7" t="n"/>
      <c r="C361" s="32" t="n"/>
      <c r="D361" s="32" t="n"/>
      <c r="E361" s="32" t="n"/>
      <c r="F361" s="32" t="n"/>
      <c r="G361" s="21">
        <f>IF(OR(E361="",F361=""),"",E361-F361)</f>
        <v/>
      </c>
      <c r="H361" s="19">
        <f>IF(OR(E361="",F361="",E361=0),"",F361/E361)</f>
        <v/>
      </c>
      <c r="I361" s="19">
        <f>IF(D361="","",IFERROR(INDEX(Setup!$D$14:$D$23,MATCH(D361,Setup!$B$14:$B$23,0)),""))</f>
        <v/>
      </c>
      <c r="J361" s="21">
        <f>IF(OR(H361="",I361=""),"",IF(H361&gt;=I361,"OK",IF(H361&gt;=I361-Setup!$D$25,"WATCH","ACTION")))</f>
        <v/>
      </c>
      <c r="K361" s="32" t="n"/>
      <c r="L361" s="32" t="n"/>
    </row>
    <row r="362">
      <c r="B362" s="7" t="n"/>
      <c r="C362" s="32" t="n"/>
      <c r="D362" s="32" t="n"/>
      <c r="E362" s="32" t="n"/>
      <c r="F362" s="32" t="n"/>
      <c r="G362" s="21">
        <f>IF(OR(E362="",F362=""),"",E362-F362)</f>
        <v/>
      </c>
      <c r="H362" s="19">
        <f>IF(OR(E362="",F362="",E362=0),"",F362/E362)</f>
        <v/>
      </c>
      <c r="I362" s="19">
        <f>IF(D362="","",IFERROR(INDEX(Setup!$D$14:$D$23,MATCH(D362,Setup!$B$14:$B$23,0)),""))</f>
        <v/>
      </c>
      <c r="J362" s="21">
        <f>IF(OR(H362="",I362=""),"",IF(H362&gt;=I362,"OK",IF(H362&gt;=I362-Setup!$D$25,"WATCH","ACTION")))</f>
        <v/>
      </c>
      <c r="K362" s="32" t="n"/>
      <c r="L362" s="32" t="n"/>
    </row>
    <row r="363">
      <c r="B363" s="7" t="n"/>
      <c r="C363" s="32" t="n"/>
      <c r="D363" s="32" t="n"/>
      <c r="E363" s="32" t="n"/>
      <c r="F363" s="32" t="n"/>
      <c r="G363" s="21">
        <f>IF(OR(E363="",F363=""),"",E363-F363)</f>
        <v/>
      </c>
      <c r="H363" s="19">
        <f>IF(OR(E363="",F363="",E363=0),"",F363/E363)</f>
        <v/>
      </c>
      <c r="I363" s="19">
        <f>IF(D363="","",IFERROR(INDEX(Setup!$D$14:$D$23,MATCH(D363,Setup!$B$14:$B$23,0)),""))</f>
        <v/>
      </c>
      <c r="J363" s="21">
        <f>IF(OR(H363="",I363=""),"",IF(H363&gt;=I363,"OK",IF(H363&gt;=I363-Setup!$D$25,"WATCH","ACTION")))</f>
        <v/>
      </c>
      <c r="K363" s="32" t="n"/>
      <c r="L363" s="32" t="n"/>
    </row>
    <row r="364">
      <c r="B364" s="7" t="n"/>
      <c r="C364" s="32" t="n"/>
      <c r="D364" s="32" t="n"/>
      <c r="E364" s="32" t="n"/>
      <c r="F364" s="32" t="n"/>
      <c r="G364" s="21">
        <f>IF(OR(E364="",F364=""),"",E364-F364)</f>
        <v/>
      </c>
      <c r="H364" s="19">
        <f>IF(OR(E364="",F364="",E364=0),"",F364/E364)</f>
        <v/>
      </c>
      <c r="I364" s="19">
        <f>IF(D364="","",IFERROR(INDEX(Setup!$D$14:$D$23,MATCH(D364,Setup!$B$14:$B$23,0)),""))</f>
        <v/>
      </c>
      <c r="J364" s="21">
        <f>IF(OR(H364="",I364=""),"",IF(H364&gt;=I364,"OK",IF(H364&gt;=I364-Setup!$D$25,"WATCH","ACTION")))</f>
        <v/>
      </c>
      <c r="K364" s="32" t="n"/>
      <c r="L364" s="32" t="n"/>
    </row>
    <row r="365">
      <c r="B365" s="7" t="n"/>
      <c r="C365" s="32" t="n"/>
      <c r="D365" s="32" t="n"/>
      <c r="E365" s="32" t="n"/>
      <c r="F365" s="32" t="n"/>
      <c r="G365" s="21">
        <f>IF(OR(E365="",F365=""),"",E365-F365)</f>
        <v/>
      </c>
      <c r="H365" s="19">
        <f>IF(OR(E365="",F365="",E365=0),"",F365/E365)</f>
        <v/>
      </c>
      <c r="I365" s="19">
        <f>IF(D365="","",IFERROR(INDEX(Setup!$D$14:$D$23,MATCH(D365,Setup!$B$14:$B$23,0)),""))</f>
        <v/>
      </c>
      <c r="J365" s="21">
        <f>IF(OR(H365="",I365=""),"",IF(H365&gt;=I365,"OK",IF(H365&gt;=I365-Setup!$D$25,"WATCH","ACTION")))</f>
        <v/>
      </c>
      <c r="K365" s="32" t="n"/>
      <c r="L365" s="32" t="n"/>
    </row>
    <row r="366">
      <c r="B366" s="7" t="n"/>
      <c r="C366" s="32" t="n"/>
      <c r="D366" s="32" t="n"/>
      <c r="E366" s="32" t="n"/>
      <c r="F366" s="32" t="n"/>
      <c r="G366" s="21">
        <f>IF(OR(E366="",F366=""),"",E366-F366)</f>
        <v/>
      </c>
      <c r="H366" s="19">
        <f>IF(OR(E366="",F366="",E366=0),"",F366/E366)</f>
        <v/>
      </c>
      <c r="I366" s="19">
        <f>IF(D366="","",IFERROR(INDEX(Setup!$D$14:$D$23,MATCH(D366,Setup!$B$14:$B$23,0)),""))</f>
        <v/>
      </c>
      <c r="J366" s="21">
        <f>IF(OR(H366="",I366=""),"",IF(H366&gt;=I366,"OK",IF(H366&gt;=I366-Setup!$D$25,"WATCH","ACTION")))</f>
        <v/>
      </c>
      <c r="K366" s="32" t="n"/>
      <c r="L366" s="32" t="n"/>
    </row>
    <row r="367">
      <c r="B367" s="7" t="n"/>
      <c r="C367" s="32" t="n"/>
      <c r="D367" s="32" t="n"/>
      <c r="E367" s="32" t="n"/>
      <c r="F367" s="32" t="n"/>
      <c r="G367" s="21">
        <f>IF(OR(E367="",F367=""),"",E367-F367)</f>
        <v/>
      </c>
      <c r="H367" s="19">
        <f>IF(OR(E367="",F367="",E367=0),"",F367/E367)</f>
        <v/>
      </c>
      <c r="I367" s="19">
        <f>IF(D367="","",IFERROR(INDEX(Setup!$D$14:$D$23,MATCH(D367,Setup!$B$14:$B$23,0)),""))</f>
        <v/>
      </c>
      <c r="J367" s="21">
        <f>IF(OR(H367="",I367=""),"",IF(H367&gt;=I367,"OK",IF(H367&gt;=I367-Setup!$D$25,"WATCH","ACTION")))</f>
        <v/>
      </c>
      <c r="K367" s="32" t="n"/>
      <c r="L367" s="32" t="n"/>
    </row>
    <row r="368">
      <c r="B368" s="7" t="n"/>
      <c r="C368" s="32" t="n"/>
      <c r="D368" s="32" t="n"/>
      <c r="E368" s="32" t="n"/>
      <c r="F368" s="32" t="n"/>
      <c r="G368" s="21">
        <f>IF(OR(E368="",F368=""),"",E368-F368)</f>
        <v/>
      </c>
      <c r="H368" s="19">
        <f>IF(OR(E368="",F368="",E368=0),"",F368/E368)</f>
        <v/>
      </c>
      <c r="I368" s="19">
        <f>IF(D368="","",IFERROR(INDEX(Setup!$D$14:$D$23,MATCH(D368,Setup!$B$14:$B$23,0)),""))</f>
        <v/>
      </c>
      <c r="J368" s="21">
        <f>IF(OR(H368="",I368=""),"",IF(H368&gt;=I368,"OK",IF(H368&gt;=I368-Setup!$D$25,"WATCH","ACTION")))</f>
        <v/>
      </c>
      <c r="K368" s="32" t="n"/>
      <c r="L368" s="32" t="n"/>
    </row>
    <row r="369">
      <c r="B369" s="7" t="n"/>
      <c r="C369" s="32" t="n"/>
      <c r="D369" s="32" t="n"/>
      <c r="E369" s="32" t="n"/>
      <c r="F369" s="32" t="n"/>
      <c r="G369" s="21">
        <f>IF(OR(E369="",F369=""),"",E369-F369)</f>
        <v/>
      </c>
      <c r="H369" s="19">
        <f>IF(OR(E369="",F369="",E369=0),"",F369/E369)</f>
        <v/>
      </c>
      <c r="I369" s="19">
        <f>IF(D369="","",IFERROR(INDEX(Setup!$D$14:$D$23,MATCH(D369,Setup!$B$14:$B$23,0)),""))</f>
        <v/>
      </c>
      <c r="J369" s="21">
        <f>IF(OR(H369="",I369=""),"",IF(H369&gt;=I369,"OK",IF(H369&gt;=I369-Setup!$D$25,"WATCH","ACTION")))</f>
        <v/>
      </c>
      <c r="K369" s="32" t="n"/>
      <c r="L369" s="32" t="n"/>
    </row>
    <row r="370">
      <c r="B370" s="7" t="n"/>
      <c r="C370" s="32" t="n"/>
      <c r="D370" s="32" t="n"/>
      <c r="E370" s="32" t="n"/>
      <c r="F370" s="32" t="n"/>
      <c r="G370" s="21">
        <f>IF(OR(E370="",F370=""),"",E370-F370)</f>
        <v/>
      </c>
      <c r="H370" s="19">
        <f>IF(OR(E370="",F370="",E370=0),"",F370/E370)</f>
        <v/>
      </c>
      <c r="I370" s="19">
        <f>IF(D370="","",IFERROR(INDEX(Setup!$D$14:$D$23,MATCH(D370,Setup!$B$14:$B$23,0)),""))</f>
        <v/>
      </c>
      <c r="J370" s="21">
        <f>IF(OR(H370="",I370=""),"",IF(H370&gt;=I370,"OK",IF(H370&gt;=I370-Setup!$D$25,"WATCH","ACTION")))</f>
        <v/>
      </c>
      <c r="K370" s="32" t="n"/>
      <c r="L370" s="32" t="n"/>
    </row>
    <row r="371">
      <c r="B371" s="7" t="n"/>
      <c r="C371" s="32" t="n"/>
      <c r="D371" s="32" t="n"/>
      <c r="E371" s="32" t="n"/>
      <c r="F371" s="32" t="n"/>
      <c r="G371" s="21">
        <f>IF(OR(E371="",F371=""),"",E371-F371)</f>
        <v/>
      </c>
      <c r="H371" s="19">
        <f>IF(OR(E371="",F371="",E371=0),"",F371/E371)</f>
        <v/>
      </c>
      <c r="I371" s="19">
        <f>IF(D371="","",IFERROR(INDEX(Setup!$D$14:$D$23,MATCH(D371,Setup!$B$14:$B$23,0)),""))</f>
        <v/>
      </c>
      <c r="J371" s="21">
        <f>IF(OR(H371="",I371=""),"",IF(H371&gt;=I371,"OK",IF(H371&gt;=I371-Setup!$D$25,"WATCH","ACTION")))</f>
        <v/>
      </c>
      <c r="K371" s="32" t="n"/>
      <c r="L371" s="32" t="n"/>
    </row>
    <row r="372">
      <c r="B372" s="7" t="n"/>
      <c r="C372" s="32" t="n"/>
      <c r="D372" s="32" t="n"/>
      <c r="E372" s="32" t="n"/>
      <c r="F372" s="32" t="n"/>
      <c r="G372" s="21">
        <f>IF(OR(E372="",F372=""),"",E372-F372)</f>
        <v/>
      </c>
      <c r="H372" s="19">
        <f>IF(OR(E372="",F372="",E372=0),"",F372/E372)</f>
        <v/>
      </c>
      <c r="I372" s="19">
        <f>IF(D372="","",IFERROR(INDEX(Setup!$D$14:$D$23,MATCH(D372,Setup!$B$14:$B$23,0)),""))</f>
        <v/>
      </c>
      <c r="J372" s="21">
        <f>IF(OR(H372="",I372=""),"",IF(H372&gt;=I372,"OK",IF(H372&gt;=I372-Setup!$D$25,"WATCH","ACTION")))</f>
        <v/>
      </c>
      <c r="K372" s="32" t="n"/>
      <c r="L372" s="32" t="n"/>
    </row>
    <row r="373">
      <c r="B373" s="7" t="n"/>
      <c r="C373" s="32" t="n"/>
      <c r="D373" s="32" t="n"/>
      <c r="E373" s="32" t="n"/>
      <c r="F373" s="32" t="n"/>
      <c r="G373" s="21">
        <f>IF(OR(E373="",F373=""),"",E373-F373)</f>
        <v/>
      </c>
      <c r="H373" s="19">
        <f>IF(OR(E373="",F373="",E373=0),"",F373/E373)</f>
        <v/>
      </c>
      <c r="I373" s="19">
        <f>IF(D373="","",IFERROR(INDEX(Setup!$D$14:$D$23,MATCH(D373,Setup!$B$14:$B$23,0)),""))</f>
        <v/>
      </c>
      <c r="J373" s="21">
        <f>IF(OR(H373="",I373=""),"",IF(H373&gt;=I373,"OK",IF(H373&gt;=I373-Setup!$D$25,"WATCH","ACTION")))</f>
        <v/>
      </c>
      <c r="K373" s="32" t="n"/>
      <c r="L373" s="32" t="n"/>
    </row>
    <row r="374">
      <c r="B374" s="7" t="n"/>
      <c r="C374" s="32" t="n"/>
      <c r="D374" s="32" t="n"/>
      <c r="E374" s="32" t="n"/>
      <c r="F374" s="32" t="n"/>
      <c r="G374" s="21">
        <f>IF(OR(E374="",F374=""),"",E374-F374)</f>
        <v/>
      </c>
      <c r="H374" s="19">
        <f>IF(OR(E374="",F374="",E374=0),"",F374/E374)</f>
        <v/>
      </c>
      <c r="I374" s="19">
        <f>IF(D374="","",IFERROR(INDEX(Setup!$D$14:$D$23,MATCH(D374,Setup!$B$14:$B$23,0)),""))</f>
        <v/>
      </c>
      <c r="J374" s="21">
        <f>IF(OR(H374="",I374=""),"",IF(H374&gt;=I374,"OK",IF(H374&gt;=I374-Setup!$D$25,"WATCH","ACTION")))</f>
        <v/>
      </c>
      <c r="K374" s="32" t="n"/>
      <c r="L374" s="32" t="n"/>
    </row>
    <row r="375">
      <c r="B375" s="7" t="n"/>
      <c r="C375" s="32" t="n"/>
      <c r="D375" s="32" t="n"/>
      <c r="E375" s="32" t="n"/>
      <c r="F375" s="32" t="n"/>
      <c r="G375" s="21">
        <f>IF(OR(E375="",F375=""),"",E375-F375)</f>
        <v/>
      </c>
      <c r="H375" s="19">
        <f>IF(OR(E375="",F375="",E375=0),"",F375/E375)</f>
        <v/>
      </c>
      <c r="I375" s="19">
        <f>IF(D375="","",IFERROR(INDEX(Setup!$D$14:$D$23,MATCH(D375,Setup!$B$14:$B$23,0)),""))</f>
        <v/>
      </c>
      <c r="J375" s="21">
        <f>IF(OR(H375="",I375=""),"",IF(H375&gt;=I375,"OK",IF(H375&gt;=I375-Setup!$D$25,"WATCH","ACTION")))</f>
        <v/>
      </c>
      <c r="K375" s="32" t="n"/>
      <c r="L375" s="32" t="n"/>
    </row>
    <row r="376">
      <c r="B376" s="7" t="n"/>
      <c r="C376" s="32" t="n"/>
      <c r="D376" s="32" t="n"/>
      <c r="E376" s="32" t="n"/>
      <c r="F376" s="32" t="n"/>
      <c r="G376" s="21">
        <f>IF(OR(E376="",F376=""),"",E376-F376)</f>
        <v/>
      </c>
      <c r="H376" s="19">
        <f>IF(OR(E376="",F376="",E376=0),"",F376/E376)</f>
        <v/>
      </c>
      <c r="I376" s="19">
        <f>IF(D376="","",IFERROR(INDEX(Setup!$D$14:$D$23,MATCH(D376,Setup!$B$14:$B$23,0)),""))</f>
        <v/>
      </c>
      <c r="J376" s="21">
        <f>IF(OR(H376="",I376=""),"",IF(H376&gt;=I376,"OK",IF(H376&gt;=I376-Setup!$D$25,"WATCH","ACTION")))</f>
        <v/>
      </c>
      <c r="K376" s="32" t="n"/>
      <c r="L376" s="32" t="n"/>
    </row>
    <row r="377">
      <c r="B377" s="7" t="n"/>
      <c r="C377" s="32" t="n"/>
      <c r="D377" s="32" t="n"/>
      <c r="E377" s="32" t="n"/>
      <c r="F377" s="32" t="n"/>
      <c r="G377" s="21">
        <f>IF(OR(E377="",F377=""),"",E377-F377)</f>
        <v/>
      </c>
      <c r="H377" s="19">
        <f>IF(OR(E377="",F377="",E377=0),"",F377/E377)</f>
        <v/>
      </c>
      <c r="I377" s="19">
        <f>IF(D377="","",IFERROR(INDEX(Setup!$D$14:$D$23,MATCH(D377,Setup!$B$14:$B$23,0)),""))</f>
        <v/>
      </c>
      <c r="J377" s="21">
        <f>IF(OR(H377="",I377=""),"",IF(H377&gt;=I377,"OK",IF(H377&gt;=I377-Setup!$D$25,"WATCH","ACTION")))</f>
        <v/>
      </c>
      <c r="K377" s="32" t="n"/>
      <c r="L377" s="32" t="n"/>
    </row>
    <row r="378">
      <c r="B378" s="7" t="n"/>
      <c r="C378" s="32" t="n"/>
      <c r="D378" s="32" t="n"/>
      <c r="E378" s="32" t="n"/>
      <c r="F378" s="32" t="n"/>
      <c r="G378" s="21">
        <f>IF(OR(E378="",F378=""),"",E378-F378)</f>
        <v/>
      </c>
      <c r="H378" s="19">
        <f>IF(OR(E378="",F378="",E378=0),"",F378/E378)</f>
        <v/>
      </c>
      <c r="I378" s="19">
        <f>IF(D378="","",IFERROR(INDEX(Setup!$D$14:$D$23,MATCH(D378,Setup!$B$14:$B$23,0)),""))</f>
        <v/>
      </c>
      <c r="J378" s="21">
        <f>IF(OR(H378="",I378=""),"",IF(H378&gt;=I378,"OK",IF(H378&gt;=I378-Setup!$D$25,"WATCH","ACTION")))</f>
        <v/>
      </c>
      <c r="K378" s="32" t="n"/>
      <c r="L378" s="32" t="n"/>
    </row>
    <row r="379">
      <c r="B379" s="7" t="n"/>
      <c r="C379" s="32" t="n"/>
      <c r="D379" s="32" t="n"/>
      <c r="E379" s="32" t="n"/>
      <c r="F379" s="32" t="n"/>
      <c r="G379" s="21">
        <f>IF(OR(E379="",F379=""),"",E379-F379)</f>
        <v/>
      </c>
      <c r="H379" s="19">
        <f>IF(OR(E379="",F379="",E379=0),"",F379/E379)</f>
        <v/>
      </c>
      <c r="I379" s="19">
        <f>IF(D379="","",IFERROR(INDEX(Setup!$D$14:$D$23,MATCH(D379,Setup!$B$14:$B$23,0)),""))</f>
        <v/>
      </c>
      <c r="J379" s="21">
        <f>IF(OR(H379="",I379=""),"",IF(H379&gt;=I379,"OK",IF(H379&gt;=I379-Setup!$D$25,"WATCH","ACTION")))</f>
        <v/>
      </c>
      <c r="K379" s="32" t="n"/>
      <c r="L379" s="32" t="n"/>
    </row>
    <row r="380">
      <c r="B380" s="7" t="n"/>
      <c r="C380" s="32" t="n"/>
      <c r="D380" s="32" t="n"/>
      <c r="E380" s="32" t="n"/>
      <c r="F380" s="32" t="n"/>
      <c r="G380" s="21">
        <f>IF(OR(E380="",F380=""),"",E380-F380)</f>
        <v/>
      </c>
      <c r="H380" s="19">
        <f>IF(OR(E380="",F380="",E380=0),"",F380/E380)</f>
        <v/>
      </c>
      <c r="I380" s="19">
        <f>IF(D380="","",IFERROR(INDEX(Setup!$D$14:$D$23,MATCH(D380,Setup!$B$14:$B$23,0)),""))</f>
        <v/>
      </c>
      <c r="J380" s="21">
        <f>IF(OR(H380="",I380=""),"",IF(H380&gt;=I380,"OK",IF(H380&gt;=I380-Setup!$D$25,"WATCH","ACTION")))</f>
        <v/>
      </c>
      <c r="K380" s="32" t="n"/>
      <c r="L380" s="32" t="n"/>
    </row>
    <row r="381">
      <c r="B381" s="7" t="n"/>
      <c r="C381" s="32" t="n"/>
      <c r="D381" s="32" t="n"/>
      <c r="E381" s="32" t="n"/>
      <c r="F381" s="32" t="n"/>
      <c r="G381" s="21">
        <f>IF(OR(E381="",F381=""),"",E381-F381)</f>
        <v/>
      </c>
      <c r="H381" s="19">
        <f>IF(OR(E381="",F381="",E381=0),"",F381/E381)</f>
        <v/>
      </c>
      <c r="I381" s="19">
        <f>IF(D381="","",IFERROR(INDEX(Setup!$D$14:$D$23,MATCH(D381,Setup!$B$14:$B$23,0)),""))</f>
        <v/>
      </c>
      <c r="J381" s="21">
        <f>IF(OR(H381="",I381=""),"",IF(H381&gt;=I381,"OK",IF(H381&gt;=I381-Setup!$D$25,"WATCH","ACTION")))</f>
        <v/>
      </c>
      <c r="K381" s="32" t="n"/>
      <c r="L381" s="32" t="n"/>
    </row>
    <row r="382">
      <c r="B382" s="7" t="n"/>
      <c r="C382" s="32" t="n"/>
      <c r="D382" s="32" t="n"/>
      <c r="E382" s="32" t="n"/>
      <c r="F382" s="32" t="n"/>
      <c r="G382" s="21">
        <f>IF(OR(E382="",F382=""),"",E382-F382)</f>
        <v/>
      </c>
      <c r="H382" s="19">
        <f>IF(OR(E382="",F382="",E382=0),"",F382/E382)</f>
        <v/>
      </c>
      <c r="I382" s="19">
        <f>IF(D382="","",IFERROR(INDEX(Setup!$D$14:$D$23,MATCH(D382,Setup!$B$14:$B$23,0)),""))</f>
        <v/>
      </c>
      <c r="J382" s="21">
        <f>IF(OR(H382="",I382=""),"",IF(H382&gt;=I382,"OK",IF(H382&gt;=I382-Setup!$D$25,"WATCH","ACTION")))</f>
        <v/>
      </c>
      <c r="K382" s="32" t="n"/>
      <c r="L382" s="32" t="n"/>
    </row>
    <row r="383">
      <c r="B383" s="7" t="n"/>
      <c r="C383" s="32" t="n"/>
      <c r="D383" s="32" t="n"/>
      <c r="E383" s="32" t="n"/>
      <c r="F383" s="32" t="n"/>
      <c r="G383" s="21">
        <f>IF(OR(E383="",F383=""),"",E383-F383)</f>
        <v/>
      </c>
      <c r="H383" s="19">
        <f>IF(OR(E383="",F383="",E383=0),"",F383/E383)</f>
        <v/>
      </c>
      <c r="I383" s="19">
        <f>IF(D383="","",IFERROR(INDEX(Setup!$D$14:$D$23,MATCH(D383,Setup!$B$14:$B$23,0)),""))</f>
        <v/>
      </c>
      <c r="J383" s="21">
        <f>IF(OR(H383="",I383=""),"",IF(H383&gt;=I383,"OK",IF(H383&gt;=I383-Setup!$D$25,"WATCH","ACTION")))</f>
        <v/>
      </c>
      <c r="K383" s="32" t="n"/>
      <c r="L383" s="32" t="n"/>
    </row>
    <row r="384">
      <c r="B384" s="7" t="n"/>
      <c r="C384" s="32" t="n"/>
      <c r="D384" s="32" t="n"/>
      <c r="E384" s="32" t="n"/>
      <c r="F384" s="32" t="n"/>
      <c r="G384" s="21">
        <f>IF(OR(E384="",F384=""),"",E384-F384)</f>
        <v/>
      </c>
      <c r="H384" s="19">
        <f>IF(OR(E384="",F384="",E384=0),"",F384/E384)</f>
        <v/>
      </c>
      <c r="I384" s="19">
        <f>IF(D384="","",IFERROR(INDEX(Setup!$D$14:$D$23,MATCH(D384,Setup!$B$14:$B$23,0)),""))</f>
        <v/>
      </c>
      <c r="J384" s="21">
        <f>IF(OR(H384="",I384=""),"",IF(H384&gt;=I384,"OK",IF(H384&gt;=I384-Setup!$D$25,"WATCH","ACTION")))</f>
        <v/>
      </c>
      <c r="K384" s="32" t="n"/>
      <c r="L384" s="32" t="n"/>
    </row>
    <row r="385">
      <c r="B385" s="7" t="n"/>
      <c r="C385" s="32" t="n"/>
      <c r="D385" s="32" t="n"/>
      <c r="E385" s="32" t="n"/>
      <c r="F385" s="32" t="n"/>
      <c r="G385" s="21">
        <f>IF(OR(E385="",F385=""),"",E385-F385)</f>
        <v/>
      </c>
      <c r="H385" s="19">
        <f>IF(OR(E385="",F385="",E385=0),"",F385/E385)</f>
        <v/>
      </c>
      <c r="I385" s="19">
        <f>IF(D385="","",IFERROR(INDEX(Setup!$D$14:$D$23,MATCH(D385,Setup!$B$14:$B$23,0)),""))</f>
        <v/>
      </c>
      <c r="J385" s="21">
        <f>IF(OR(H385="",I385=""),"",IF(H385&gt;=I385,"OK",IF(H385&gt;=I385-Setup!$D$25,"WATCH","ACTION")))</f>
        <v/>
      </c>
      <c r="K385" s="32" t="n"/>
      <c r="L385" s="32" t="n"/>
    </row>
    <row r="386">
      <c r="B386" s="7" t="n"/>
      <c r="C386" s="32" t="n"/>
      <c r="D386" s="32" t="n"/>
      <c r="E386" s="32" t="n"/>
      <c r="F386" s="32" t="n"/>
      <c r="G386" s="21">
        <f>IF(OR(E386="",F386=""),"",E386-F386)</f>
        <v/>
      </c>
      <c r="H386" s="19">
        <f>IF(OR(E386="",F386="",E386=0),"",F386/E386)</f>
        <v/>
      </c>
      <c r="I386" s="19">
        <f>IF(D386="","",IFERROR(INDEX(Setup!$D$14:$D$23,MATCH(D386,Setup!$B$14:$B$23,0)),""))</f>
        <v/>
      </c>
      <c r="J386" s="21">
        <f>IF(OR(H386="",I386=""),"",IF(H386&gt;=I386,"OK",IF(H386&gt;=I386-Setup!$D$25,"WATCH","ACTION")))</f>
        <v/>
      </c>
      <c r="K386" s="32" t="n"/>
      <c r="L386" s="32" t="n"/>
    </row>
    <row r="387">
      <c r="B387" s="7" t="n"/>
      <c r="C387" s="32" t="n"/>
      <c r="D387" s="32" t="n"/>
      <c r="E387" s="32" t="n"/>
      <c r="F387" s="32" t="n"/>
      <c r="G387" s="21">
        <f>IF(OR(E387="",F387=""),"",E387-F387)</f>
        <v/>
      </c>
      <c r="H387" s="19">
        <f>IF(OR(E387="",F387="",E387=0),"",F387/E387)</f>
        <v/>
      </c>
      <c r="I387" s="19">
        <f>IF(D387="","",IFERROR(INDEX(Setup!$D$14:$D$23,MATCH(D387,Setup!$B$14:$B$23,0)),""))</f>
        <v/>
      </c>
      <c r="J387" s="21">
        <f>IF(OR(H387="",I387=""),"",IF(H387&gt;=I387,"OK",IF(H387&gt;=I387-Setup!$D$25,"WATCH","ACTION")))</f>
        <v/>
      </c>
      <c r="K387" s="32" t="n"/>
      <c r="L387" s="32" t="n"/>
    </row>
    <row r="388">
      <c r="B388" s="7" t="n"/>
      <c r="C388" s="32" t="n"/>
      <c r="D388" s="32" t="n"/>
      <c r="E388" s="32" t="n"/>
      <c r="F388" s="32" t="n"/>
      <c r="G388" s="21">
        <f>IF(OR(E388="",F388=""),"",E388-F388)</f>
        <v/>
      </c>
      <c r="H388" s="19">
        <f>IF(OR(E388="",F388="",E388=0),"",F388/E388)</f>
        <v/>
      </c>
      <c r="I388" s="19">
        <f>IF(D388="","",IFERROR(INDEX(Setup!$D$14:$D$23,MATCH(D388,Setup!$B$14:$B$23,0)),""))</f>
        <v/>
      </c>
      <c r="J388" s="21">
        <f>IF(OR(H388="",I388=""),"",IF(H388&gt;=I388,"OK",IF(H388&gt;=I388-Setup!$D$25,"WATCH","ACTION")))</f>
        <v/>
      </c>
      <c r="K388" s="32" t="n"/>
      <c r="L388" s="32" t="n"/>
    </row>
    <row r="389">
      <c r="B389" s="7" t="n"/>
      <c r="C389" s="32" t="n"/>
      <c r="D389" s="32" t="n"/>
      <c r="E389" s="32" t="n"/>
      <c r="F389" s="32" t="n"/>
      <c r="G389" s="21">
        <f>IF(OR(E389="",F389=""),"",E389-F389)</f>
        <v/>
      </c>
      <c r="H389" s="19">
        <f>IF(OR(E389="",F389="",E389=0),"",F389/E389)</f>
        <v/>
      </c>
      <c r="I389" s="19">
        <f>IF(D389="","",IFERROR(INDEX(Setup!$D$14:$D$23,MATCH(D389,Setup!$B$14:$B$23,0)),""))</f>
        <v/>
      </c>
      <c r="J389" s="21">
        <f>IF(OR(H389="",I389=""),"",IF(H389&gt;=I389,"OK",IF(H389&gt;=I389-Setup!$D$25,"WATCH","ACTION")))</f>
        <v/>
      </c>
      <c r="K389" s="32" t="n"/>
      <c r="L389" s="32" t="n"/>
    </row>
    <row r="390">
      <c r="B390" s="7" t="n"/>
      <c r="C390" s="32" t="n"/>
      <c r="D390" s="32" t="n"/>
      <c r="E390" s="32" t="n"/>
      <c r="F390" s="32" t="n"/>
      <c r="G390" s="21">
        <f>IF(OR(E390="",F390=""),"",E390-F390)</f>
        <v/>
      </c>
      <c r="H390" s="19">
        <f>IF(OR(E390="",F390="",E390=0),"",F390/E390)</f>
        <v/>
      </c>
      <c r="I390" s="19">
        <f>IF(D390="","",IFERROR(INDEX(Setup!$D$14:$D$23,MATCH(D390,Setup!$B$14:$B$23,0)),""))</f>
        <v/>
      </c>
      <c r="J390" s="21">
        <f>IF(OR(H390="",I390=""),"",IF(H390&gt;=I390,"OK",IF(H390&gt;=I390-Setup!$D$25,"WATCH","ACTION")))</f>
        <v/>
      </c>
      <c r="K390" s="32" t="n"/>
      <c r="L390" s="32" t="n"/>
    </row>
    <row r="391">
      <c r="B391" s="7" t="n"/>
      <c r="C391" s="32" t="n"/>
      <c r="D391" s="32" t="n"/>
      <c r="E391" s="32" t="n"/>
      <c r="F391" s="32" t="n"/>
      <c r="G391" s="21">
        <f>IF(OR(E391="",F391=""),"",E391-F391)</f>
        <v/>
      </c>
      <c r="H391" s="19">
        <f>IF(OR(E391="",F391="",E391=0),"",F391/E391)</f>
        <v/>
      </c>
      <c r="I391" s="19">
        <f>IF(D391="","",IFERROR(INDEX(Setup!$D$14:$D$23,MATCH(D391,Setup!$B$14:$B$23,0)),""))</f>
        <v/>
      </c>
      <c r="J391" s="21">
        <f>IF(OR(H391="",I391=""),"",IF(H391&gt;=I391,"OK",IF(H391&gt;=I391-Setup!$D$25,"WATCH","ACTION")))</f>
        <v/>
      </c>
      <c r="K391" s="32" t="n"/>
      <c r="L391" s="32" t="n"/>
    </row>
    <row r="392">
      <c r="B392" s="7" t="n"/>
      <c r="C392" s="32" t="n"/>
      <c r="D392" s="32" t="n"/>
      <c r="E392" s="32" t="n"/>
      <c r="F392" s="32" t="n"/>
      <c r="G392" s="21">
        <f>IF(OR(E392="",F392=""),"",E392-F392)</f>
        <v/>
      </c>
      <c r="H392" s="19">
        <f>IF(OR(E392="",F392="",E392=0),"",F392/E392)</f>
        <v/>
      </c>
      <c r="I392" s="19">
        <f>IF(D392="","",IFERROR(INDEX(Setup!$D$14:$D$23,MATCH(D392,Setup!$B$14:$B$23,0)),""))</f>
        <v/>
      </c>
      <c r="J392" s="21">
        <f>IF(OR(H392="",I392=""),"",IF(H392&gt;=I392,"OK",IF(H392&gt;=I392-Setup!$D$25,"WATCH","ACTION")))</f>
        <v/>
      </c>
      <c r="K392" s="32" t="n"/>
      <c r="L392" s="32" t="n"/>
    </row>
    <row r="393">
      <c r="B393" s="7" t="n"/>
      <c r="C393" s="32" t="n"/>
      <c r="D393" s="32" t="n"/>
      <c r="E393" s="32" t="n"/>
      <c r="F393" s="32" t="n"/>
      <c r="G393" s="21">
        <f>IF(OR(E393="",F393=""),"",E393-F393)</f>
        <v/>
      </c>
      <c r="H393" s="19">
        <f>IF(OR(E393="",F393="",E393=0),"",F393/E393)</f>
        <v/>
      </c>
      <c r="I393" s="19">
        <f>IF(D393="","",IFERROR(INDEX(Setup!$D$14:$D$23,MATCH(D393,Setup!$B$14:$B$23,0)),""))</f>
        <v/>
      </c>
      <c r="J393" s="21">
        <f>IF(OR(H393="",I393=""),"",IF(H393&gt;=I393,"OK",IF(H393&gt;=I393-Setup!$D$25,"WATCH","ACTION")))</f>
        <v/>
      </c>
      <c r="K393" s="32" t="n"/>
      <c r="L393" s="32" t="n"/>
    </row>
    <row r="394">
      <c r="B394" s="7" t="n"/>
      <c r="C394" s="32" t="n"/>
      <c r="D394" s="32" t="n"/>
      <c r="E394" s="32" t="n"/>
      <c r="F394" s="32" t="n"/>
      <c r="G394" s="21">
        <f>IF(OR(E394="",F394=""),"",E394-F394)</f>
        <v/>
      </c>
      <c r="H394" s="19">
        <f>IF(OR(E394="",F394="",E394=0),"",F394/E394)</f>
        <v/>
      </c>
      <c r="I394" s="19">
        <f>IF(D394="","",IFERROR(INDEX(Setup!$D$14:$D$23,MATCH(D394,Setup!$B$14:$B$23,0)),""))</f>
        <v/>
      </c>
      <c r="J394" s="21">
        <f>IF(OR(H394="",I394=""),"",IF(H394&gt;=I394,"OK",IF(H394&gt;=I394-Setup!$D$25,"WATCH","ACTION")))</f>
        <v/>
      </c>
      <c r="K394" s="32" t="n"/>
      <c r="L394" s="32" t="n"/>
    </row>
    <row r="395">
      <c r="B395" s="7" t="n"/>
      <c r="C395" s="32" t="n"/>
      <c r="D395" s="32" t="n"/>
      <c r="E395" s="32" t="n"/>
      <c r="F395" s="32" t="n"/>
      <c r="G395" s="21">
        <f>IF(OR(E395="",F395=""),"",E395-F395)</f>
        <v/>
      </c>
      <c r="H395" s="19">
        <f>IF(OR(E395="",F395="",E395=0),"",F395/E395)</f>
        <v/>
      </c>
      <c r="I395" s="19">
        <f>IF(D395="","",IFERROR(INDEX(Setup!$D$14:$D$23,MATCH(D395,Setup!$B$14:$B$23,0)),""))</f>
        <v/>
      </c>
      <c r="J395" s="21">
        <f>IF(OR(H395="",I395=""),"",IF(H395&gt;=I395,"OK",IF(H395&gt;=I395-Setup!$D$25,"WATCH","ACTION")))</f>
        <v/>
      </c>
      <c r="K395" s="32" t="n"/>
      <c r="L395" s="32" t="n"/>
    </row>
    <row r="396">
      <c r="B396" s="7" t="n"/>
      <c r="C396" s="32" t="n"/>
      <c r="D396" s="32" t="n"/>
      <c r="E396" s="32" t="n"/>
      <c r="F396" s="32" t="n"/>
      <c r="G396" s="21">
        <f>IF(OR(E396="",F396=""),"",E396-F396)</f>
        <v/>
      </c>
      <c r="H396" s="19">
        <f>IF(OR(E396="",F396="",E396=0),"",F396/E396)</f>
        <v/>
      </c>
      <c r="I396" s="19">
        <f>IF(D396="","",IFERROR(INDEX(Setup!$D$14:$D$23,MATCH(D396,Setup!$B$14:$B$23,0)),""))</f>
        <v/>
      </c>
      <c r="J396" s="21">
        <f>IF(OR(H396="",I396=""),"",IF(H396&gt;=I396,"OK",IF(H396&gt;=I396-Setup!$D$25,"WATCH","ACTION")))</f>
        <v/>
      </c>
      <c r="K396" s="32" t="n"/>
      <c r="L396" s="32" t="n"/>
    </row>
    <row r="397">
      <c r="B397" s="7" t="n"/>
      <c r="C397" s="32" t="n"/>
      <c r="D397" s="32" t="n"/>
      <c r="E397" s="32" t="n"/>
      <c r="F397" s="32" t="n"/>
      <c r="G397" s="21">
        <f>IF(OR(E397="",F397=""),"",E397-F397)</f>
        <v/>
      </c>
      <c r="H397" s="19">
        <f>IF(OR(E397="",F397="",E397=0),"",F397/E397)</f>
        <v/>
      </c>
      <c r="I397" s="19">
        <f>IF(D397="","",IFERROR(INDEX(Setup!$D$14:$D$23,MATCH(D397,Setup!$B$14:$B$23,0)),""))</f>
        <v/>
      </c>
      <c r="J397" s="21">
        <f>IF(OR(H397="",I397=""),"",IF(H397&gt;=I397,"OK",IF(H397&gt;=I397-Setup!$D$25,"WATCH","ACTION")))</f>
        <v/>
      </c>
      <c r="K397" s="32" t="n"/>
      <c r="L397" s="32" t="n"/>
    </row>
    <row r="398">
      <c r="B398" s="7" t="n"/>
      <c r="C398" s="32" t="n"/>
      <c r="D398" s="32" t="n"/>
      <c r="E398" s="32" t="n"/>
      <c r="F398" s="32" t="n"/>
      <c r="G398" s="21">
        <f>IF(OR(E398="",F398=""),"",E398-F398)</f>
        <v/>
      </c>
      <c r="H398" s="19">
        <f>IF(OR(E398="",F398="",E398=0),"",F398/E398)</f>
        <v/>
      </c>
      <c r="I398" s="19">
        <f>IF(D398="","",IFERROR(INDEX(Setup!$D$14:$D$23,MATCH(D398,Setup!$B$14:$B$23,0)),""))</f>
        <v/>
      </c>
      <c r="J398" s="21">
        <f>IF(OR(H398="",I398=""),"",IF(H398&gt;=I398,"OK",IF(H398&gt;=I398-Setup!$D$25,"WATCH","ACTION")))</f>
        <v/>
      </c>
      <c r="K398" s="32" t="n"/>
      <c r="L398" s="32" t="n"/>
    </row>
    <row r="399">
      <c r="B399" s="7" t="n"/>
      <c r="C399" s="32" t="n"/>
      <c r="D399" s="32" t="n"/>
      <c r="E399" s="32" t="n"/>
      <c r="F399" s="32" t="n"/>
      <c r="G399" s="21">
        <f>IF(OR(E399="",F399=""),"",E399-F399)</f>
        <v/>
      </c>
      <c r="H399" s="19">
        <f>IF(OR(E399="",F399="",E399=0),"",F399/E399)</f>
        <v/>
      </c>
      <c r="I399" s="19">
        <f>IF(D399="","",IFERROR(INDEX(Setup!$D$14:$D$23,MATCH(D399,Setup!$B$14:$B$23,0)),""))</f>
        <v/>
      </c>
      <c r="J399" s="21">
        <f>IF(OR(H399="",I399=""),"",IF(H399&gt;=I399,"OK",IF(H399&gt;=I399-Setup!$D$25,"WATCH","ACTION")))</f>
        <v/>
      </c>
      <c r="K399" s="32" t="n"/>
      <c r="L399" s="32" t="n"/>
    </row>
    <row r="400">
      <c r="B400" s="7" t="n"/>
      <c r="C400" s="32" t="n"/>
      <c r="D400" s="32" t="n"/>
      <c r="E400" s="32" t="n"/>
      <c r="F400" s="32" t="n"/>
      <c r="G400" s="21">
        <f>IF(OR(E400="",F400=""),"",E400-F400)</f>
        <v/>
      </c>
      <c r="H400" s="19">
        <f>IF(OR(E400="",F400="",E400=0),"",F400/E400)</f>
        <v/>
      </c>
      <c r="I400" s="19">
        <f>IF(D400="","",IFERROR(INDEX(Setup!$D$14:$D$23,MATCH(D400,Setup!$B$14:$B$23,0)),""))</f>
        <v/>
      </c>
      <c r="J400" s="21">
        <f>IF(OR(H400="",I400=""),"",IF(H400&gt;=I400,"OK",IF(H400&gt;=I400-Setup!$D$25,"WATCH","ACTION")))</f>
        <v/>
      </c>
      <c r="K400" s="32" t="n"/>
      <c r="L400" s="32" t="n"/>
    </row>
    <row r="401">
      <c r="B401" s="7" t="n"/>
      <c r="C401" s="32" t="n"/>
      <c r="D401" s="32" t="n"/>
      <c r="E401" s="32" t="n"/>
      <c r="F401" s="32" t="n"/>
      <c r="G401" s="21">
        <f>IF(OR(E401="",F401=""),"",E401-F401)</f>
        <v/>
      </c>
      <c r="H401" s="19">
        <f>IF(OR(E401="",F401="",E401=0),"",F401/E401)</f>
        <v/>
      </c>
      <c r="I401" s="19">
        <f>IF(D401="","",IFERROR(INDEX(Setup!$D$14:$D$23,MATCH(D401,Setup!$B$14:$B$23,0)),""))</f>
        <v/>
      </c>
      <c r="J401" s="21">
        <f>IF(OR(H401="",I401=""),"",IF(H401&gt;=I401,"OK",IF(H401&gt;=I401-Setup!$D$25,"WATCH","ACTION")))</f>
        <v/>
      </c>
      <c r="K401" s="32" t="n"/>
      <c r="L401" s="32" t="n"/>
    </row>
    <row r="402">
      <c r="B402" s="7" t="n"/>
      <c r="C402" s="32" t="n"/>
      <c r="D402" s="32" t="n"/>
      <c r="E402" s="32" t="n"/>
      <c r="F402" s="32" t="n"/>
      <c r="G402" s="21">
        <f>IF(OR(E402="",F402=""),"",E402-F402)</f>
        <v/>
      </c>
      <c r="H402" s="19">
        <f>IF(OR(E402="",F402="",E402=0),"",F402/E402)</f>
        <v/>
      </c>
      <c r="I402" s="19">
        <f>IF(D402="","",IFERROR(INDEX(Setup!$D$14:$D$23,MATCH(D402,Setup!$B$14:$B$23,0)),""))</f>
        <v/>
      </c>
      <c r="J402" s="21">
        <f>IF(OR(H402="",I402=""),"",IF(H402&gt;=I402,"OK",IF(H402&gt;=I402-Setup!$D$25,"WATCH","ACTION")))</f>
        <v/>
      </c>
      <c r="K402" s="32" t="n"/>
      <c r="L402" s="32" t="n"/>
    </row>
    <row r="403">
      <c r="B403" s="7" t="n"/>
      <c r="C403" s="32" t="n"/>
      <c r="D403" s="32" t="n"/>
      <c r="E403" s="32" t="n"/>
      <c r="F403" s="32" t="n"/>
      <c r="G403" s="21">
        <f>IF(OR(E403="",F403=""),"",E403-F403)</f>
        <v/>
      </c>
      <c r="H403" s="19">
        <f>IF(OR(E403="",F403="",E403=0),"",F403/E403)</f>
        <v/>
      </c>
      <c r="I403" s="19">
        <f>IF(D403="","",IFERROR(INDEX(Setup!$D$14:$D$23,MATCH(D403,Setup!$B$14:$B$23,0)),""))</f>
        <v/>
      </c>
      <c r="J403" s="21">
        <f>IF(OR(H403="",I403=""),"",IF(H403&gt;=I403,"OK",IF(H403&gt;=I403-Setup!$D$25,"WATCH","ACTION")))</f>
        <v/>
      </c>
      <c r="K403" s="32" t="n"/>
      <c r="L403" s="32" t="n"/>
    </row>
    <row r="404">
      <c r="B404" s="7" t="n"/>
      <c r="C404" s="32" t="n"/>
      <c r="D404" s="32" t="n"/>
      <c r="E404" s="32" t="n"/>
      <c r="F404" s="32" t="n"/>
      <c r="G404" s="21">
        <f>IF(OR(E404="",F404=""),"",E404-F404)</f>
        <v/>
      </c>
      <c r="H404" s="19">
        <f>IF(OR(E404="",F404="",E404=0),"",F404/E404)</f>
        <v/>
      </c>
      <c r="I404" s="19">
        <f>IF(D404="","",IFERROR(INDEX(Setup!$D$14:$D$23,MATCH(D404,Setup!$B$14:$B$23,0)),""))</f>
        <v/>
      </c>
      <c r="J404" s="21">
        <f>IF(OR(H404="",I404=""),"",IF(H404&gt;=I404,"OK",IF(H404&gt;=I404-Setup!$D$25,"WATCH","ACTION")))</f>
        <v/>
      </c>
      <c r="K404" s="32" t="n"/>
      <c r="L404" s="32" t="n"/>
    </row>
    <row r="405">
      <c r="B405" s="7" t="n"/>
      <c r="C405" s="32" t="n"/>
      <c r="D405" s="32" t="n"/>
      <c r="E405" s="32" t="n"/>
      <c r="F405" s="32" t="n"/>
      <c r="G405" s="21">
        <f>IF(OR(E405="",F405=""),"",E405-F405)</f>
        <v/>
      </c>
      <c r="H405" s="19">
        <f>IF(OR(E405="",F405="",E405=0),"",F405/E405)</f>
        <v/>
      </c>
      <c r="I405" s="19">
        <f>IF(D405="","",IFERROR(INDEX(Setup!$D$14:$D$23,MATCH(D405,Setup!$B$14:$B$23,0)),""))</f>
        <v/>
      </c>
      <c r="J405" s="21">
        <f>IF(OR(H405="",I405=""),"",IF(H405&gt;=I405,"OK",IF(H405&gt;=I405-Setup!$D$25,"WATCH","ACTION")))</f>
        <v/>
      </c>
      <c r="K405" s="32" t="n"/>
      <c r="L405" s="32" t="n"/>
    </row>
    <row r="406">
      <c r="B406" s="7" t="n"/>
      <c r="C406" s="32" t="n"/>
      <c r="D406" s="32" t="n"/>
      <c r="E406" s="32" t="n"/>
      <c r="F406" s="32" t="n"/>
      <c r="G406" s="21">
        <f>IF(OR(E406="",F406=""),"",E406-F406)</f>
        <v/>
      </c>
      <c r="H406" s="19">
        <f>IF(OR(E406="",F406="",E406=0),"",F406/E406)</f>
        <v/>
      </c>
      <c r="I406" s="19">
        <f>IF(D406="","",IFERROR(INDEX(Setup!$D$14:$D$23,MATCH(D406,Setup!$B$14:$B$23,0)),""))</f>
        <v/>
      </c>
      <c r="J406" s="21">
        <f>IF(OR(H406="",I406=""),"",IF(H406&gt;=I406,"OK",IF(H406&gt;=I406-Setup!$D$25,"WATCH","ACTION")))</f>
        <v/>
      </c>
      <c r="K406" s="32" t="n"/>
      <c r="L406" s="32" t="n"/>
    </row>
    <row r="407">
      <c r="B407" s="7" t="n"/>
      <c r="C407" s="32" t="n"/>
      <c r="D407" s="32" t="n"/>
      <c r="E407" s="32" t="n"/>
      <c r="F407" s="32" t="n"/>
      <c r="G407" s="21">
        <f>IF(OR(E407="",F407=""),"",E407-F407)</f>
        <v/>
      </c>
      <c r="H407" s="19">
        <f>IF(OR(E407="",F407="",E407=0),"",F407/E407)</f>
        <v/>
      </c>
      <c r="I407" s="19">
        <f>IF(D407="","",IFERROR(INDEX(Setup!$D$14:$D$23,MATCH(D407,Setup!$B$14:$B$23,0)),""))</f>
        <v/>
      </c>
      <c r="J407" s="21">
        <f>IF(OR(H407="",I407=""),"",IF(H407&gt;=I407,"OK",IF(H407&gt;=I407-Setup!$D$25,"WATCH","ACTION")))</f>
        <v/>
      </c>
      <c r="K407" s="32" t="n"/>
      <c r="L407" s="32" t="n"/>
    </row>
    <row r="408">
      <c r="B408" s="7" t="n"/>
      <c r="C408" s="32" t="n"/>
      <c r="D408" s="32" t="n"/>
      <c r="E408" s="32" t="n"/>
      <c r="F408" s="32" t="n"/>
      <c r="G408" s="21">
        <f>IF(OR(E408="",F408=""),"",E408-F408)</f>
        <v/>
      </c>
      <c r="H408" s="19">
        <f>IF(OR(E408="",F408="",E408=0),"",F408/E408)</f>
        <v/>
      </c>
      <c r="I408" s="19">
        <f>IF(D408="","",IFERROR(INDEX(Setup!$D$14:$D$23,MATCH(D408,Setup!$B$14:$B$23,0)),""))</f>
        <v/>
      </c>
      <c r="J408" s="21">
        <f>IF(OR(H408="",I408=""),"",IF(H408&gt;=I408,"OK",IF(H408&gt;=I408-Setup!$D$25,"WATCH","ACTION")))</f>
        <v/>
      </c>
      <c r="K408" s="32" t="n"/>
      <c r="L408" s="32" t="n"/>
    </row>
    <row r="409">
      <c r="B409" s="7" t="n"/>
      <c r="C409" s="32" t="n"/>
      <c r="D409" s="32" t="n"/>
      <c r="E409" s="32" t="n"/>
      <c r="F409" s="32" t="n"/>
      <c r="G409" s="21">
        <f>IF(OR(E409="",F409=""),"",E409-F409)</f>
        <v/>
      </c>
      <c r="H409" s="19">
        <f>IF(OR(E409="",F409="",E409=0),"",F409/E409)</f>
        <v/>
      </c>
      <c r="I409" s="19">
        <f>IF(D409="","",IFERROR(INDEX(Setup!$D$14:$D$23,MATCH(D409,Setup!$B$14:$B$23,0)),""))</f>
        <v/>
      </c>
      <c r="J409" s="21">
        <f>IF(OR(H409="",I409=""),"",IF(H409&gt;=I409,"OK",IF(H409&gt;=I409-Setup!$D$25,"WATCH","ACTION")))</f>
        <v/>
      </c>
      <c r="K409" s="32" t="n"/>
      <c r="L409" s="32" t="n"/>
    </row>
    <row r="410">
      <c r="B410" s="7" t="n"/>
      <c r="C410" s="32" t="n"/>
      <c r="D410" s="32" t="n"/>
      <c r="E410" s="32" t="n"/>
      <c r="F410" s="32" t="n"/>
      <c r="G410" s="21">
        <f>IF(OR(E410="",F410=""),"",E410-F410)</f>
        <v/>
      </c>
      <c r="H410" s="19">
        <f>IF(OR(E410="",F410="",E410=0),"",F410/E410)</f>
        <v/>
      </c>
      <c r="I410" s="19">
        <f>IF(D410="","",IFERROR(INDEX(Setup!$D$14:$D$23,MATCH(D410,Setup!$B$14:$B$23,0)),""))</f>
        <v/>
      </c>
      <c r="J410" s="21">
        <f>IF(OR(H410="",I410=""),"",IF(H410&gt;=I410,"OK",IF(H410&gt;=I410-Setup!$D$25,"WATCH","ACTION")))</f>
        <v/>
      </c>
      <c r="K410" s="32" t="n"/>
      <c r="L410" s="32" t="n"/>
    </row>
    <row r="411">
      <c r="B411" s="7" t="n"/>
      <c r="C411" s="32" t="n"/>
      <c r="D411" s="32" t="n"/>
      <c r="E411" s="32" t="n"/>
      <c r="F411" s="32" t="n"/>
      <c r="G411" s="21">
        <f>IF(OR(E411="",F411=""),"",E411-F411)</f>
        <v/>
      </c>
      <c r="H411" s="19">
        <f>IF(OR(E411="",F411="",E411=0),"",F411/E411)</f>
        <v/>
      </c>
      <c r="I411" s="19">
        <f>IF(D411="","",IFERROR(INDEX(Setup!$D$14:$D$23,MATCH(D411,Setup!$B$14:$B$23,0)),""))</f>
        <v/>
      </c>
      <c r="J411" s="21">
        <f>IF(OR(H411="",I411=""),"",IF(H411&gt;=I411,"OK",IF(H411&gt;=I411-Setup!$D$25,"WATCH","ACTION")))</f>
        <v/>
      </c>
      <c r="K411" s="32" t="n"/>
      <c r="L411" s="32" t="n"/>
    </row>
    <row r="412">
      <c r="B412" s="7" t="n"/>
      <c r="C412" s="32" t="n"/>
      <c r="D412" s="32" t="n"/>
      <c r="E412" s="32" t="n"/>
      <c r="F412" s="32" t="n"/>
      <c r="G412" s="21">
        <f>IF(OR(E412="",F412=""),"",E412-F412)</f>
        <v/>
      </c>
      <c r="H412" s="19">
        <f>IF(OR(E412="",F412="",E412=0),"",F412/E412)</f>
        <v/>
      </c>
      <c r="I412" s="19">
        <f>IF(D412="","",IFERROR(INDEX(Setup!$D$14:$D$23,MATCH(D412,Setup!$B$14:$B$23,0)),""))</f>
        <v/>
      </c>
      <c r="J412" s="21">
        <f>IF(OR(H412="",I412=""),"",IF(H412&gt;=I412,"OK",IF(H412&gt;=I412-Setup!$D$25,"WATCH","ACTION")))</f>
        <v/>
      </c>
      <c r="K412" s="32" t="n"/>
      <c r="L412" s="32" t="n"/>
    </row>
    <row r="413">
      <c r="B413" s="7" t="n"/>
      <c r="C413" s="32" t="n"/>
      <c r="D413" s="32" t="n"/>
      <c r="E413" s="32" t="n"/>
      <c r="F413" s="32" t="n"/>
      <c r="G413" s="21">
        <f>IF(OR(E413="",F413=""),"",E413-F413)</f>
        <v/>
      </c>
      <c r="H413" s="19">
        <f>IF(OR(E413="",F413="",E413=0),"",F413/E413)</f>
        <v/>
      </c>
      <c r="I413" s="19">
        <f>IF(D413="","",IFERROR(INDEX(Setup!$D$14:$D$23,MATCH(D413,Setup!$B$14:$B$23,0)),""))</f>
        <v/>
      </c>
      <c r="J413" s="21">
        <f>IF(OR(H413="",I413=""),"",IF(H413&gt;=I413,"OK",IF(H413&gt;=I413-Setup!$D$25,"WATCH","ACTION")))</f>
        <v/>
      </c>
      <c r="K413" s="32" t="n"/>
      <c r="L413" s="32" t="n"/>
    </row>
    <row r="414">
      <c r="B414" s="7" t="n"/>
      <c r="C414" s="32" t="n"/>
      <c r="D414" s="32" t="n"/>
      <c r="E414" s="32" t="n"/>
      <c r="F414" s="32" t="n"/>
      <c r="G414" s="21">
        <f>IF(OR(E414="",F414=""),"",E414-F414)</f>
        <v/>
      </c>
      <c r="H414" s="19">
        <f>IF(OR(E414="",F414="",E414=0),"",F414/E414)</f>
        <v/>
      </c>
      <c r="I414" s="19">
        <f>IF(D414="","",IFERROR(INDEX(Setup!$D$14:$D$23,MATCH(D414,Setup!$B$14:$B$23,0)),""))</f>
        <v/>
      </c>
      <c r="J414" s="21">
        <f>IF(OR(H414="",I414=""),"",IF(H414&gt;=I414,"OK",IF(H414&gt;=I414-Setup!$D$25,"WATCH","ACTION")))</f>
        <v/>
      </c>
      <c r="K414" s="32" t="n"/>
      <c r="L414" s="32" t="n"/>
    </row>
    <row r="415">
      <c r="B415" s="7" t="n"/>
      <c r="C415" s="32" t="n"/>
      <c r="D415" s="32" t="n"/>
      <c r="E415" s="32" t="n"/>
      <c r="F415" s="32" t="n"/>
      <c r="G415" s="21">
        <f>IF(OR(E415="",F415=""),"",E415-F415)</f>
        <v/>
      </c>
      <c r="H415" s="19">
        <f>IF(OR(E415="",F415="",E415=0),"",F415/E415)</f>
        <v/>
      </c>
      <c r="I415" s="19">
        <f>IF(D415="","",IFERROR(INDEX(Setup!$D$14:$D$23,MATCH(D415,Setup!$B$14:$B$23,0)),""))</f>
        <v/>
      </c>
      <c r="J415" s="21">
        <f>IF(OR(H415="",I415=""),"",IF(H415&gt;=I415,"OK",IF(H415&gt;=I415-Setup!$D$25,"WATCH","ACTION")))</f>
        <v/>
      </c>
      <c r="K415" s="32" t="n"/>
      <c r="L415" s="32" t="n"/>
    </row>
    <row r="416">
      <c r="B416" s="7" t="n"/>
      <c r="C416" s="32" t="n"/>
      <c r="D416" s="32" t="n"/>
      <c r="E416" s="32" t="n"/>
      <c r="F416" s="32" t="n"/>
      <c r="G416" s="21">
        <f>IF(OR(E416="",F416=""),"",E416-F416)</f>
        <v/>
      </c>
      <c r="H416" s="19">
        <f>IF(OR(E416="",F416="",E416=0),"",F416/E416)</f>
        <v/>
      </c>
      <c r="I416" s="19">
        <f>IF(D416="","",IFERROR(INDEX(Setup!$D$14:$D$23,MATCH(D416,Setup!$B$14:$B$23,0)),""))</f>
        <v/>
      </c>
      <c r="J416" s="21">
        <f>IF(OR(H416="",I416=""),"",IF(H416&gt;=I416,"OK",IF(H416&gt;=I416-Setup!$D$25,"WATCH","ACTION")))</f>
        <v/>
      </c>
      <c r="K416" s="32" t="n"/>
      <c r="L416" s="32" t="n"/>
    </row>
    <row r="417">
      <c r="B417" s="7" t="n"/>
      <c r="C417" s="32" t="n"/>
      <c r="D417" s="32" t="n"/>
      <c r="E417" s="32" t="n"/>
      <c r="F417" s="32" t="n"/>
      <c r="G417" s="21">
        <f>IF(OR(E417="",F417=""),"",E417-F417)</f>
        <v/>
      </c>
      <c r="H417" s="19">
        <f>IF(OR(E417="",F417="",E417=0),"",F417/E417)</f>
        <v/>
      </c>
      <c r="I417" s="19">
        <f>IF(D417="","",IFERROR(INDEX(Setup!$D$14:$D$23,MATCH(D417,Setup!$B$14:$B$23,0)),""))</f>
        <v/>
      </c>
      <c r="J417" s="21">
        <f>IF(OR(H417="",I417=""),"",IF(H417&gt;=I417,"OK",IF(H417&gt;=I417-Setup!$D$25,"WATCH","ACTION")))</f>
        <v/>
      </c>
      <c r="K417" s="32" t="n"/>
      <c r="L417" s="32" t="n"/>
    </row>
    <row r="418">
      <c r="B418" s="7" t="n"/>
      <c r="C418" s="32" t="n"/>
      <c r="D418" s="32" t="n"/>
      <c r="E418" s="32" t="n"/>
      <c r="F418" s="32" t="n"/>
      <c r="G418" s="21">
        <f>IF(OR(E418="",F418=""),"",E418-F418)</f>
        <v/>
      </c>
      <c r="H418" s="19">
        <f>IF(OR(E418="",F418="",E418=0),"",F418/E418)</f>
        <v/>
      </c>
      <c r="I418" s="19">
        <f>IF(D418="","",IFERROR(INDEX(Setup!$D$14:$D$23,MATCH(D418,Setup!$B$14:$B$23,0)),""))</f>
        <v/>
      </c>
      <c r="J418" s="21">
        <f>IF(OR(H418="",I418=""),"",IF(H418&gt;=I418,"OK",IF(H418&gt;=I418-Setup!$D$25,"WATCH","ACTION")))</f>
        <v/>
      </c>
      <c r="K418" s="32" t="n"/>
      <c r="L418" s="32" t="n"/>
    </row>
    <row r="419">
      <c r="B419" s="7" t="n"/>
      <c r="C419" s="32" t="n"/>
      <c r="D419" s="32" t="n"/>
      <c r="E419" s="32" t="n"/>
      <c r="F419" s="32" t="n"/>
      <c r="G419" s="21">
        <f>IF(OR(E419="",F419=""),"",E419-F419)</f>
        <v/>
      </c>
      <c r="H419" s="19">
        <f>IF(OR(E419="",F419="",E419=0),"",F419/E419)</f>
        <v/>
      </c>
      <c r="I419" s="19">
        <f>IF(D419="","",IFERROR(INDEX(Setup!$D$14:$D$23,MATCH(D419,Setup!$B$14:$B$23,0)),""))</f>
        <v/>
      </c>
      <c r="J419" s="21">
        <f>IF(OR(H419="",I419=""),"",IF(H419&gt;=I419,"OK",IF(H419&gt;=I419-Setup!$D$25,"WATCH","ACTION")))</f>
        <v/>
      </c>
      <c r="K419" s="32" t="n"/>
      <c r="L419" s="32" t="n"/>
    </row>
    <row r="420">
      <c r="B420" s="7" t="n"/>
      <c r="C420" s="32" t="n"/>
      <c r="D420" s="32" t="n"/>
      <c r="E420" s="32" t="n"/>
      <c r="F420" s="32" t="n"/>
      <c r="G420" s="21">
        <f>IF(OR(E420="",F420=""),"",E420-F420)</f>
        <v/>
      </c>
      <c r="H420" s="19">
        <f>IF(OR(E420="",F420="",E420=0),"",F420/E420)</f>
        <v/>
      </c>
      <c r="I420" s="19">
        <f>IF(D420="","",IFERROR(INDEX(Setup!$D$14:$D$23,MATCH(D420,Setup!$B$14:$B$23,0)),""))</f>
        <v/>
      </c>
      <c r="J420" s="21">
        <f>IF(OR(H420="",I420=""),"",IF(H420&gt;=I420,"OK",IF(H420&gt;=I420-Setup!$D$25,"WATCH","ACTION")))</f>
        <v/>
      </c>
      <c r="K420" s="32" t="n"/>
      <c r="L420" s="32" t="n"/>
    </row>
    <row r="421">
      <c r="B421" s="7" t="n"/>
      <c r="C421" s="32" t="n"/>
      <c r="D421" s="32" t="n"/>
      <c r="E421" s="32" t="n"/>
      <c r="F421" s="32" t="n"/>
      <c r="G421" s="21">
        <f>IF(OR(E421="",F421=""),"",E421-F421)</f>
        <v/>
      </c>
      <c r="H421" s="19">
        <f>IF(OR(E421="",F421="",E421=0),"",F421/E421)</f>
        <v/>
      </c>
      <c r="I421" s="19">
        <f>IF(D421="","",IFERROR(INDEX(Setup!$D$14:$D$23,MATCH(D421,Setup!$B$14:$B$23,0)),""))</f>
        <v/>
      </c>
      <c r="J421" s="21">
        <f>IF(OR(H421="",I421=""),"",IF(H421&gt;=I421,"OK",IF(H421&gt;=I421-Setup!$D$25,"WATCH","ACTION")))</f>
        <v/>
      </c>
      <c r="K421" s="32" t="n"/>
      <c r="L421" s="32" t="n"/>
    </row>
    <row r="422">
      <c r="B422" s="7" t="n"/>
      <c r="C422" s="32" t="n"/>
      <c r="D422" s="32" t="n"/>
      <c r="E422" s="32" t="n"/>
      <c r="F422" s="32" t="n"/>
      <c r="G422" s="21">
        <f>IF(OR(E422="",F422=""),"",E422-F422)</f>
        <v/>
      </c>
      <c r="H422" s="19">
        <f>IF(OR(E422="",F422="",E422=0),"",F422/E422)</f>
        <v/>
      </c>
      <c r="I422" s="19">
        <f>IF(D422="","",IFERROR(INDEX(Setup!$D$14:$D$23,MATCH(D422,Setup!$B$14:$B$23,0)),""))</f>
        <v/>
      </c>
      <c r="J422" s="21">
        <f>IF(OR(H422="",I422=""),"",IF(H422&gt;=I422,"OK",IF(H422&gt;=I422-Setup!$D$25,"WATCH","ACTION")))</f>
        <v/>
      </c>
      <c r="K422" s="32" t="n"/>
      <c r="L422" s="32" t="n"/>
    </row>
    <row r="423">
      <c r="B423" s="7" t="n"/>
      <c r="C423" s="32" t="n"/>
      <c r="D423" s="32" t="n"/>
      <c r="E423" s="32" t="n"/>
      <c r="F423" s="32" t="n"/>
      <c r="G423" s="21">
        <f>IF(OR(E423="",F423=""),"",E423-F423)</f>
        <v/>
      </c>
      <c r="H423" s="19">
        <f>IF(OR(E423="",F423="",E423=0),"",F423/E423)</f>
        <v/>
      </c>
      <c r="I423" s="19">
        <f>IF(D423="","",IFERROR(INDEX(Setup!$D$14:$D$23,MATCH(D423,Setup!$B$14:$B$23,0)),""))</f>
        <v/>
      </c>
      <c r="J423" s="21">
        <f>IF(OR(H423="",I423=""),"",IF(H423&gt;=I423,"OK",IF(H423&gt;=I423-Setup!$D$25,"WATCH","ACTION")))</f>
        <v/>
      </c>
      <c r="K423" s="32" t="n"/>
      <c r="L423" s="32" t="n"/>
    </row>
    <row r="424">
      <c r="B424" s="7" t="n"/>
      <c r="C424" s="32" t="n"/>
      <c r="D424" s="32" t="n"/>
      <c r="E424" s="32" t="n"/>
      <c r="F424" s="32" t="n"/>
      <c r="G424" s="21">
        <f>IF(OR(E424="",F424=""),"",E424-F424)</f>
        <v/>
      </c>
      <c r="H424" s="19">
        <f>IF(OR(E424="",F424="",E424=0),"",F424/E424)</f>
        <v/>
      </c>
      <c r="I424" s="19">
        <f>IF(D424="","",IFERROR(INDEX(Setup!$D$14:$D$23,MATCH(D424,Setup!$B$14:$B$23,0)),""))</f>
        <v/>
      </c>
      <c r="J424" s="21">
        <f>IF(OR(H424="",I424=""),"",IF(H424&gt;=I424,"OK",IF(H424&gt;=I424-Setup!$D$25,"WATCH","ACTION")))</f>
        <v/>
      </c>
      <c r="K424" s="32" t="n"/>
      <c r="L424" s="32" t="n"/>
    </row>
    <row r="425">
      <c r="B425" s="7" t="n"/>
      <c r="C425" s="32" t="n"/>
      <c r="D425" s="32" t="n"/>
      <c r="E425" s="32" t="n"/>
      <c r="F425" s="32" t="n"/>
      <c r="G425" s="21">
        <f>IF(OR(E425="",F425=""),"",E425-F425)</f>
        <v/>
      </c>
      <c r="H425" s="19">
        <f>IF(OR(E425="",F425="",E425=0),"",F425/E425)</f>
        <v/>
      </c>
      <c r="I425" s="19">
        <f>IF(D425="","",IFERROR(INDEX(Setup!$D$14:$D$23,MATCH(D425,Setup!$B$14:$B$23,0)),""))</f>
        <v/>
      </c>
      <c r="J425" s="21">
        <f>IF(OR(H425="",I425=""),"",IF(H425&gt;=I425,"OK",IF(H425&gt;=I425-Setup!$D$25,"WATCH","ACTION")))</f>
        <v/>
      </c>
      <c r="K425" s="32" t="n"/>
      <c r="L425" s="32" t="n"/>
    </row>
    <row r="426">
      <c r="B426" s="7" t="n"/>
      <c r="C426" s="32" t="n"/>
      <c r="D426" s="32" t="n"/>
      <c r="E426" s="32" t="n"/>
      <c r="F426" s="32" t="n"/>
      <c r="G426" s="21">
        <f>IF(OR(E426="",F426=""),"",E426-F426)</f>
        <v/>
      </c>
      <c r="H426" s="19">
        <f>IF(OR(E426="",F426="",E426=0),"",F426/E426)</f>
        <v/>
      </c>
      <c r="I426" s="19">
        <f>IF(D426="","",IFERROR(INDEX(Setup!$D$14:$D$23,MATCH(D426,Setup!$B$14:$B$23,0)),""))</f>
        <v/>
      </c>
      <c r="J426" s="21">
        <f>IF(OR(H426="",I426=""),"",IF(H426&gt;=I426,"OK",IF(H426&gt;=I426-Setup!$D$25,"WATCH","ACTION")))</f>
        <v/>
      </c>
      <c r="K426" s="32" t="n"/>
      <c r="L426" s="32" t="n"/>
    </row>
    <row r="427">
      <c r="B427" s="7" t="n"/>
      <c r="C427" s="32" t="n"/>
      <c r="D427" s="32" t="n"/>
      <c r="E427" s="32" t="n"/>
      <c r="F427" s="32" t="n"/>
      <c r="G427" s="21">
        <f>IF(OR(E427="",F427=""),"",E427-F427)</f>
        <v/>
      </c>
      <c r="H427" s="19">
        <f>IF(OR(E427="",F427="",E427=0),"",F427/E427)</f>
        <v/>
      </c>
      <c r="I427" s="19">
        <f>IF(D427="","",IFERROR(INDEX(Setup!$D$14:$D$23,MATCH(D427,Setup!$B$14:$B$23,0)),""))</f>
        <v/>
      </c>
      <c r="J427" s="21">
        <f>IF(OR(H427="",I427=""),"",IF(H427&gt;=I427,"OK",IF(H427&gt;=I427-Setup!$D$25,"WATCH","ACTION")))</f>
        <v/>
      </c>
      <c r="K427" s="32" t="n"/>
      <c r="L427" s="32" t="n"/>
    </row>
    <row r="428">
      <c r="B428" s="7" t="n"/>
      <c r="C428" s="32" t="n"/>
      <c r="D428" s="32" t="n"/>
      <c r="E428" s="32" t="n"/>
      <c r="F428" s="32" t="n"/>
      <c r="G428" s="21">
        <f>IF(OR(E428="",F428=""),"",E428-F428)</f>
        <v/>
      </c>
      <c r="H428" s="19">
        <f>IF(OR(E428="",F428="",E428=0),"",F428/E428)</f>
        <v/>
      </c>
      <c r="I428" s="19">
        <f>IF(D428="","",IFERROR(INDEX(Setup!$D$14:$D$23,MATCH(D428,Setup!$B$14:$B$23,0)),""))</f>
        <v/>
      </c>
      <c r="J428" s="21">
        <f>IF(OR(H428="",I428=""),"",IF(H428&gt;=I428,"OK",IF(H428&gt;=I428-Setup!$D$25,"WATCH","ACTION")))</f>
        <v/>
      </c>
      <c r="K428" s="32" t="n"/>
      <c r="L428" s="32" t="n"/>
    </row>
    <row r="429">
      <c r="B429" s="7" t="n"/>
      <c r="C429" s="32" t="n"/>
      <c r="D429" s="32" t="n"/>
      <c r="E429" s="32" t="n"/>
      <c r="F429" s="32" t="n"/>
      <c r="G429" s="21">
        <f>IF(OR(E429="",F429=""),"",E429-F429)</f>
        <v/>
      </c>
      <c r="H429" s="19">
        <f>IF(OR(E429="",F429="",E429=0),"",F429/E429)</f>
        <v/>
      </c>
      <c r="I429" s="19">
        <f>IF(D429="","",IFERROR(INDEX(Setup!$D$14:$D$23,MATCH(D429,Setup!$B$14:$B$23,0)),""))</f>
        <v/>
      </c>
      <c r="J429" s="21">
        <f>IF(OR(H429="",I429=""),"",IF(H429&gt;=I429,"OK",IF(H429&gt;=I429-Setup!$D$25,"WATCH","ACTION")))</f>
        <v/>
      </c>
      <c r="K429" s="32" t="n"/>
      <c r="L429" s="32" t="n"/>
    </row>
    <row r="430">
      <c r="B430" s="7" t="n"/>
      <c r="C430" s="32" t="n"/>
      <c r="D430" s="32" t="n"/>
      <c r="E430" s="32" t="n"/>
      <c r="F430" s="32" t="n"/>
      <c r="G430" s="21">
        <f>IF(OR(E430="",F430=""),"",E430-F430)</f>
        <v/>
      </c>
      <c r="H430" s="19">
        <f>IF(OR(E430="",F430="",E430=0),"",F430/E430)</f>
        <v/>
      </c>
      <c r="I430" s="19">
        <f>IF(D430="","",IFERROR(INDEX(Setup!$D$14:$D$23,MATCH(D430,Setup!$B$14:$B$23,0)),""))</f>
        <v/>
      </c>
      <c r="J430" s="21">
        <f>IF(OR(H430="",I430=""),"",IF(H430&gt;=I430,"OK",IF(H430&gt;=I430-Setup!$D$25,"WATCH","ACTION")))</f>
        <v/>
      </c>
      <c r="K430" s="32" t="n"/>
      <c r="L430" s="32" t="n"/>
    </row>
    <row r="431">
      <c r="B431" s="7" t="n"/>
      <c r="C431" s="32" t="n"/>
      <c r="D431" s="32" t="n"/>
      <c r="E431" s="32" t="n"/>
      <c r="F431" s="32" t="n"/>
      <c r="G431" s="21">
        <f>IF(OR(E431="",F431=""),"",E431-F431)</f>
        <v/>
      </c>
      <c r="H431" s="19">
        <f>IF(OR(E431="",F431="",E431=0),"",F431/E431)</f>
        <v/>
      </c>
      <c r="I431" s="19">
        <f>IF(D431="","",IFERROR(INDEX(Setup!$D$14:$D$23,MATCH(D431,Setup!$B$14:$B$23,0)),""))</f>
        <v/>
      </c>
      <c r="J431" s="21">
        <f>IF(OR(H431="",I431=""),"",IF(H431&gt;=I431,"OK",IF(H431&gt;=I431-Setup!$D$25,"WATCH","ACTION")))</f>
        <v/>
      </c>
      <c r="K431" s="32" t="n"/>
      <c r="L431" s="32" t="n"/>
    </row>
    <row r="432">
      <c r="B432" s="7" t="n"/>
      <c r="C432" s="32" t="n"/>
      <c r="D432" s="32" t="n"/>
      <c r="E432" s="32" t="n"/>
      <c r="F432" s="32" t="n"/>
      <c r="G432" s="21">
        <f>IF(OR(E432="",F432=""),"",E432-F432)</f>
        <v/>
      </c>
      <c r="H432" s="19">
        <f>IF(OR(E432="",F432="",E432=0),"",F432/E432)</f>
        <v/>
      </c>
      <c r="I432" s="19">
        <f>IF(D432="","",IFERROR(INDEX(Setup!$D$14:$D$23,MATCH(D432,Setup!$B$14:$B$23,0)),""))</f>
        <v/>
      </c>
      <c r="J432" s="21">
        <f>IF(OR(H432="",I432=""),"",IF(H432&gt;=I432,"OK",IF(H432&gt;=I432-Setup!$D$25,"WATCH","ACTION")))</f>
        <v/>
      </c>
      <c r="K432" s="32" t="n"/>
      <c r="L432" s="32" t="n"/>
    </row>
    <row r="433">
      <c r="B433" s="7" t="n"/>
      <c r="C433" s="32" t="n"/>
      <c r="D433" s="32" t="n"/>
      <c r="E433" s="32" t="n"/>
      <c r="F433" s="32" t="n"/>
      <c r="G433" s="21">
        <f>IF(OR(E433="",F433=""),"",E433-F433)</f>
        <v/>
      </c>
      <c r="H433" s="19">
        <f>IF(OR(E433="",F433="",E433=0),"",F433/E433)</f>
        <v/>
      </c>
      <c r="I433" s="19">
        <f>IF(D433="","",IFERROR(INDEX(Setup!$D$14:$D$23,MATCH(D433,Setup!$B$14:$B$23,0)),""))</f>
        <v/>
      </c>
      <c r="J433" s="21">
        <f>IF(OR(H433="",I433=""),"",IF(H433&gt;=I433,"OK",IF(H433&gt;=I433-Setup!$D$25,"WATCH","ACTION")))</f>
        <v/>
      </c>
      <c r="K433" s="32" t="n"/>
      <c r="L433" s="32" t="n"/>
    </row>
    <row r="434">
      <c r="B434" s="7" t="n"/>
      <c r="C434" s="32" t="n"/>
      <c r="D434" s="32" t="n"/>
      <c r="E434" s="32" t="n"/>
      <c r="F434" s="32" t="n"/>
      <c r="G434" s="21">
        <f>IF(OR(E434="",F434=""),"",E434-F434)</f>
        <v/>
      </c>
      <c r="H434" s="19">
        <f>IF(OR(E434="",F434="",E434=0),"",F434/E434)</f>
        <v/>
      </c>
      <c r="I434" s="19">
        <f>IF(D434="","",IFERROR(INDEX(Setup!$D$14:$D$23,MATCH(D434,Setup!$B$14:$B$23,0)),""))</f>
        <v/>
      </c>
      <c r="J434" s="21">
        <f>IF(OR(H434="",I434=""),"",IF(H434&gt;=I434,"OK",IF(H434&gt;=I434-Setup!$D$25,"WATCH","ACTION")))</f>
        <v/>
      </c>
      <c r="K434" s="32" t="n"/>
      <c r="L434" s="32" t="n"/>
    </row>
    <row r="435">
      <c r="B435" s="7" t="n"/>
      <c r="C435" s="32" t="n"/>
      <c r="D435" s="32" t="n"/>
      <c r="E435" s="32" t="n"/>
      <c r="F435" s="32" t="n"/>
      <c r="G435" s="21">
        <f>IF(OR(E435="",F435=""),"",E435-F435)</f>
        <v/>
      </c>
      <c r="H435" s="19">
        <f>IF(OR(E435="",F435="",E435=0),"",F435/E435)</f>
        <v/>
      </c>
      <c r="I435" s="19">
        <f>IF(D435="","",IFERROR(INDEX(Setup!$D$14:$D$23,MATCH(D435,Setup!$B$14:$B$23,0)),""))</f>
        <v/>
      </c>
      <c r="J435" s="21">
        <f>IF(OR(H435="",I435=""),"",IF(H435&gt;=I435,"OK",IF(H435&gt;=I435-Setup!$D$25,"WATCH","ACTION")))</f>
        <v/>
      </c>
      <c r="K435" s="32" t="n"/>
      <c r="L435" s="32" t="n"/>
    </row>
    <row r="436">
      <c r="B436" s="7" t="n"/>
      <c r="C436" s="32" t="n"/>
      <c r="D436" s="32" t="n"/>
      <c r="E436" s="32" t="n"/>
      <c r="F436" s="32" t="n"/>
      <c r="G436" s="21">
        <f>IF(OR(E436="",F436=""),"",E436-F436)</f>
        <v/>
      </c>
      <c r="H436" s="19">
        <f>IF(OR(E436="",F436="",E436=0),"",F436/E436)</f>
        <v/>
      </c>
      <c r="I436" s="19">
        <f>IF(D436="","",IFERROR(INDEX(Setup!$D$14:$D$23,MATCH(D436,Setup!$B$14:$B$23,0)),""))</f>
        <v/>
      </c>
      <c r="J436" s="21">
        <f>IF(OR(H436="",I436=""),"",IF(H436&gt;=I436,"OK",IF(H436&gt;=I436-Setup!$D$25,"WATCH","ACTION")))</f>
        <v/>
      </c>
      <c r="K436" s="32" t="n"/>
      <c r="L436" s="32" t="n"/>
    </row>
    <row r="437">
      <c r="B437" s="7" t="n"/>
      <c r="C437" s="32" t="n"/>
      <c r="D437" s="32" t="n"/>
      <c r="E437" s="32" t="n"/>
      <c r="F437" s="32" t="n"/>
      <c r="G437" s="21">
        <f>IF(OR(E437="",F437=""),"",E437-F437)</f>
        <v/>
      </c>
      <c r="H437" s="19">
        <f>IF(OR(E437="",F437="",E437=0),"",F437/E437)</f>
        <v/>
      </c>
      <c r="I437" s="19">
        <f>IF(D437="","",IFERROR(INDEX(Setup!$D$14:$D$23,MATCH(D437,Setup!$B$14:$B$23,0)),""))</f>
        <v/>
      </c>
      <c r="J437" s="21">
        <f>IF(OR(H437="",I437=""),"",IF(H437&gt;=I437,"OK",IF(H437&gt;=I437-Setup!$D$25,"WATCH","ACTION")))</f>
        <v/>
      </c>
      <c r="K437" s="32" t="n"/>
      <c r="L437" s="32" t="n"/>
    </row>
    <row r="438">
      <c r="B438" s="7" t="n"/>
      <c r="C438" s="32" t="n"/>
      <c r="D438" s="32" t="n"/>
      <c r="E438" s="32" t="n"/>
      <c r="F438" s="32" t="n"/>
      <c r="G438" s="21">
        <f>IF(OR(E438="",F438=""),"",E438-F438)</f>
        <v/>
      </c>
      <c r="H438" s="19">
        <f>IF(OR(E438="",F438="",E438=0),"",F438/E438)</f>
        <v/>
      </c>
      <c r="I438" s="19">
        <f>IF(D438="","",IFERROR(INDEX(Setup!$D$14:$D$23,MATCH(D438,Setup!$B$14:$B$23,0)),""))</f>
        <v/>
      </c>
      <c r="J438" s="21">
        <f>IF(OR(H438="",I438=""),"",IF(H438&gt;=I438,"OK",IF(H438&gt;=I438-Setup!$D$25,"WATCH","ACTION")))</f>
        <v/>
      </c>
      <c r="K438" s="32" t="n"/>
      <c r="L438" s="32" t="n"/>
    </row>
    <row r="439">
      <c r="B439" s="7" t="n"/>
      <c r="C439" s="32" t="n"/>
      <c r="D439" s="32" t="n"/>
      <c r="E439" s="32" t="n"/>
      <c r="F439" s="32" t="n"/>
      <c r="G439" s="21">
        <f>IF(OR(E439="",F439=""),"",E439-F439)</f>
        <v/>
      </c>
      <c r="H439" s="19">
        <f>IF(OR(E439="",F439="",E439=0),"",F439/E439)</f>
        <v/>
      </c>
      <c r="I439" s="19">
        <f>IF(D439="","",IFERROR(INDEX(Setup!$D$14:$D$23,MATCH(D439,Setup!$B$14:$B$23,0)),""))</f>
        <v/>
      </c>
      <c r="J439" s="21">
        <f>IF(OR(H439="",I439=""),"",IF(H439&gt;=I439,"OK",IF(H439&gt;=I439-Setup!$D$25,"WATCH","ACTION")))</f>
        <v/>
      </c>
      <c r="K439" s="32" t="n"/>
      <c r="L439" s="32" t="n"/>
    </row>
    <row r="440">
      <c r="B440" s="7" t="n"/>
      <c r="C440" s="32" t="n"/>
      <c r="D440" s="32" t="n"/>
      <c r="E440" s="32" t="n"/>
      <c r="F440" s="32" t="n"/>
      <c r="G440" s="21">
        <f>IF(OR(E440="",F440=""),"",E440-F440)</f>
        <v/>
      </c>
      <c r="H440" s="19">
        <f>IF(OR(E440="",F440="",E440=0),"",F440/E440)</f>
        <v/>
      </c>
      <c r="I440" s="19">
        <f>IF(D440="","",IFERROR(INDEX(Setup!$D$14:$D$23,MATCH(D440,Setup!$B$14:$B$23,0)),""))</f>
        <v/>
      </c>
      <c r="J440" s="21">
        <f>IF(OR(H440="",I440=""),"",IF(H440&gt;=I440,"OK",IF(H440&gt;=I440-Setup!$D$25,"WATCH","ACTION")))</f>
        <v/>
      </c>
      <c r="K440" s="32" t="n"/>
      <c r="L440" s="32" t="n"/>
    </row>
    <row r="441">
      <c r="B441" s="7" t="n"/>
      <c r="C441" s="32" t="n"/>
      <c r="D441" s="32" t="n"/>
      <c r="E441" s="32" t="n"/>
      <c r="F441" s="32" t="n"/>
      <c r="G441" s="21">
        <f>IF(OR(E441="",F441=""),"",E441-F441)</f>
        <v/>
      </c>
      <c r="H441" s="19">
        <f>IF(OR(E441="",F441="",E441=0),"",F441/E441)</f>
        <v/>
      </c>
      <c r="I441" s="19">
        <f>IF(D441="","",IFERROR(INDEX(Setup!$D$14:$D$23,MATCH(D441,Setup!$B$14:$B$23,0)),""))</f>
        <v/>
      </c>
      <c r="J441" s="21">
        <f>IF(OR(H441="",I441=""),"",IF(H441&gt;=I441,"OK",IF(H441&gt;=I441-Setup!$D$25,"WATCH","ACTION")))</f>
        <v/>
      </c>
      <c r="K441" s="32" t="n"/>
      <c r="L441" s="32" t="n"/>
    </row>
    <row r="442">
      <c r="B442" s="7" t="n"/>
      <c r="C442" s="32" t="n"/>
      <c r="D442" s="32" t="n"/>
      <c r="E442" s="32" t="n"/>
      <c r="F442" s="32" t="n"/>
      <c r="G442" s="21">
        <f>IF(OR(E442="",F442=""),"",E442-F442)</f>
        <v/>
      </c>
      <c r="H442" s="19">
        <f>IF(OR(E442="",F442="",E442=0),"",F442/E442)</f>
        <v/>
      </c>
      <c r="I442" s="19">
        <f>IF(D442="","",IFERROR(INDEX(Setup!$D$14:$D$23,MATCH(D442,Setup!$B$14:$B$23,0)),""))</f>
        <v/>
      </c>
      <c r="J442" s="21">
        <f>IF(OR(H442="",I442=""),"",IF(H442&gt;=I442,"OK",IF(H442&gt;=I442-Setup!$D$25,"WATCH","ACTION")))</f>
        <v/>
      </c>
      <c r="K442" s="32" t="n"/>
      <c r="L442" s="32" t="n"/>
    </row>
    <row r="443">
      <c r="B443" s="7" t="n"/>
      <c r="C443" s="32" t="n"/>
      <c r="D443" s="32" t="n"/>
      <c r="E443" s="32" t="n"/>
      <c r="F443" s="32" t="n"/>
      <c r="G443" s="21">
        <f>IF(OR(E443="",F443=""),"",E443-F443)</f>
        <v/>
      </c>
      <c r="H443" s="19">
        <f>IF(OR(E443="",F443="",E443=0),"",F443/E443)</f>
        <v/>
      </c>
      <c r="I443" s="19">
        <f>IF(D443="","",IFERROR(INDEX(Setup!$D$14:$D$23,MATCH(D443,Setup!$B$14:$B$23,0)),""))</f>
        <v/>
      </c>
      <c r="J443" s="21">
        <f>IF(OR(H443="",I443=""),"",IF(H443&gt;=I443,"OK",IF(H443&gt;=I443-Setup!$D$25,"WATCH","ACTION")))</f>
        <v/>
      </c>
      <c r="K443" s="32" t="n"/>
      <c r="L443" s="32" t="n"/>
    </row>
    <row r="444">
      <c r="B444" s="7" t="n"/>
      <c r="C444" s="32" t="n"/>
      <c r="D444" s="32" t="n"/>
      <c r="E444" s="32" t="n"/>
      <c r="F444" s="32" t="n"/>
      <c r="G444" s="21">
        <f>IF(OR(E444="",F444=""),"",E444-F444)</f>
        <v/>
      </c>
      <c r="H444" s="19">
        <f>IF(OR(E444="",F444="",E444=0),"",F444/E444)</f>
        <v/>
      </c>
      <c r="I444" s="19">
        <f>IF(D444="","",IFERROR(INDEX(Setup!$D$14:$D$23,MATCH(D444,Setup!$B$14:$B$23,0)),""))</f>
        <v/>
      </c>
      <c r="J444" s="21">
        <f>IF(OR(H444="",I444=""),"",IF(H444&gt;=I444,"OK",IF(H444&gt;=I444-Setup!$D$25,"WATCH","ACTION")))</f>
        <v/>
      </c>
      <c r="K444" s="32" t="n"/>
      <c r="L444" s="32" t="n"/>
    </row>
    <row r="445">
      <c r="B445" s="7" t="n"/>
      <c r="C445" s="32" t="n"/>
      <c r="D445" s="32" t="n"/>
      <c r="E445" s="32" t="n"/>
      <c r="F445" s="32" t="n"/>
      <c r="G445" s="21">
        <f>IF(OR(E445="",F445=""),"",E445-F445)</f>
        <v/>
      </c>
      <c r="H445" s="19">
        <f>IF(OR(E445="",F445="",E445=0),"",F445/E445)</f>
        <v/>
      </c>
      <c r="I445" s="19">
        <f>IF(D445="","",IFERROR(INDEX(Setup!$D$14:$D$23,MATCH(D445,Setup!$B$14:$B$23,0)),""))</f>
        <v/>
      </c>
      <c r="J445" s="21">
        <f>IF(OR(H445="",I445=""),"",IF(H445&gt;=I445,"OK",IF(H445&gt;=I445-Setup!$D$25,"WATCH","ACTION")))</f>
        <v/>
      </c>
      <c r="K445" s="32" t="n"/>
      <c r="L445" s="32" t="n"/>
    </row>
    <row r="446">
      <c r="B446" s="7" t="n"/>
      <c r="C446" s="32" t="n"/>
      <c r="D446" s="32" t="n"/>
      <c r="E446" s="32" t="n"/>
      <c r="F446" s="32" t="n"/>
      <c r="G446" s="21">
        <f>IF(OR(E446="",F446=""),"",E446-F446)</f>
        <v/>
      </c>
      <c r="H446" s="19">
        <f>IF(OR(E446="",F446="",E446=0),"",F446/E446)</f>
        <v/>
      </c>
      <c r="I446" s="19">
        <f>IF(D446="","",IFERROR(INDEX(Setup!$D$14:$D$23,MATCH(D446,Setup!$B$14:$B$23,0)),""))</f>
        <v/>
      </c>
      <c r="J446" s="21">
        <f>IF(OR(H446="",I446=""),"",IF(H446&gt;=I446,"OK",IF(H446&gt;=I446-Setup!$D$25,"WATCH","ACTION")))</f>
        <v/>
      </c>
      <c r="K446" s="32" t="n"/>
      <c r="L446" s="32" t="n"/>
    </row>
    <row r="447">
      <c r="B447" s="7" t="n"/>
      <c r="C447" s="32" t="n"/>
      <c r="D447" s="32" t="n"/>
      <c r="E447" s="32" t="n"/>
      <c r="F447" s="32" t="n"/>
      <c r="G447" s="21">
        <f>IF(OR(E447="",F447=""),"",E447-F447)</f>
        <v/>
      </c>
      <c r="H447" s="19">
        <f>IF(OR(E447="",F447="",E447=0),"",F447/E447)</f>
        <v/>
      </c>
      <c r="I447" s="19">
        <f>IF(D447="","",IFERROR(INDEX(Setup!$D$14:$D$23,MATCH(D447,Setup!$B$14:$B$23,0)),""))</f>
        <v/>
      </c>
      <c r="J447" s="21">
        <f>IF(OR(H447="",I447=""),"",IF(H447&gt;=I447,"OK",IF(H447&gt;=I447-Setup!$D$25,"WATCH","ACTION")))</f>
        <v/>
      </c>
      <c r="K447" s="32" t="n"/>
      <c r="L447" s="32" t="n"/>
    </row>
    <row r="448">
      <c r="B448" s="7" t="n"/>
      <c r="C448" s="32" t="n"/>
      <c r="D448" s="32" t="n"/>
      <c r="E448" s="32" t="n"/>
      <c r="F448" s="32" t="n"/>
      <c r="G448" s="21">
        <f>IF(OR(E448="",F448=""),"",E448-F448)</f>
        <v/>
      </c>
      <c r="H448" s="19">
        <f>IF(OR(E448="",F448="",E448=0),"",F448/E448)</f>
        <v/>
      </c>
      <c r="I448" s="19">
        <f>IF(D448="","",IFERROR(INDEX(Setup!$D$14:$D$23,MATCH(D448,Setup!$B$14:$B$23,0)),""))</f>
        <v/>
      </c>
      <c r="J448" s="21">
        <f>IF(OR(H448="",I448=""),"",IF(H448&gt;=I448,"OK",IF(H448&gt;=I448-Setup!$D$25,"WATCH","ACTION")))</f>
        <v/>
      </c>
      <c r="K448" s="32" t="n"/>
      <c r="L448" s="32" t="n"/>
    </row>
    <row r="449">
      <c r="B449" s="7" t="n"/>
      <c r="C449" s="32" t="n"/>
      <c r="D449" s="32" t="n"/>
      <c r="E449" s="32" t="n"/>
      <c r="F449" s="32" t="n"/>
      <c r="G449" s="21">
        <f>IF(OR(E449="",F449=""),"",E449-F449)</f>
        <v/>
      </c>
      <c r="H449" s="19">
        <f>IF(OR(E449="",F449="",E449=0),"",F449/E449)</f>
        <v/>
      </c>
      <c r="I449" s="19">
        <f>IF(D449="","",IFERROR(INDEX(Setup!$D$14:$D$23,MATCH(D449,Setup!$B$14:$B$23,0)),""))</f>
        <v/>
      </c>
      <c r="J449" s="21">
        <f>IF(OR(H449="",I449=""),"",IF(H449&gt;=I449,"OK",IF(H449&gt;=I449-Setup!$D$25,"WATCH","ACTION")))</f>
        <v/>
      </c>
      <c r="K449" s="32" t="n"/>
      <c r="L449" s="32" t="n"/>
    </row>
    <row r="450">
      <c r="B450" s="7" t="n"/>
      <c r="C450" s="32" t="n"/>
      <c r="D450" s="32" t="n"/>
      <c r="E450" s="32" t="n"/>
      <c r="F450" s="32" t="n"/>
      <c r="G450" s="21">
        <f>IF(OR(E450="",F450=""),"",E450-F450)</f>
        <v/>
      </c>
      <c r="H450" s="19">
        <f>IF(OR(E450="",F450="",E450=0),"",F450/E450)</f>
        <v/>
      </c>
      <c r="I450" s="19">
        <f>IF(D450="","",IFERROR(INDEX(Setup!$D$14:$D$23,MATCH(D450,Setup!$B$14:$B$23,0)),""))</f>
        <v/>
      </c>
      <c r="J450" s="21">
        <f>IF(OR(H450="",I450=""),"",IF(H450&gt;=I450,"OK",IF(H450&gt;=I450-Setup!$D$25,"WATCH","ACTION")))</f>
        <v/>
      </c>
      <c r="K450" s="32" t="n"/>
      <c r="L450" s="32" t="n"/>
    </row>
    <row r="451">
      <c r="B451" s="7" t="n"/>
      <c r="C451" s="32" t="n"/>
      <c r="D451" s="32" t="n"/>
      <c r="E451" s="32" t="n"/>
      <c r="F451" s="32" t="n"/>
      <c r="G451" s="21">
        <f>IF(OR(E451="",F451=""),"",E451-F451)</f>
        <v/>
      </c>
      <c r="H451" s="19">
        <f>IF(OR(E451="",F451="",E451=0),"",F451/E451)</f>
        <v/>
      </c>
      <c r="I451" s="19">
        <f>IF(D451="","",IFERROR(INDEX(Setup!$D$14:$D$23,MATCH(D451,Setup!$B$14:$B$23,0)),""))</f>
        <v/>
      </c>
      <c r="J451" s="21">
        <f>IF(OR(H451="",I451=""),"",IF(H451&gt;=I451,"OK",IF(H451&gt;=I451-Setup!$D$25,"WATCH","ACTION")))</f>
        <v/>
      </c>
      <c r="K451" s="32" t="n"/>
      <c r="L451" s="32" t="n"/>
    </row>
    <row r="452">
      <c r="B452" s="7" t="n"/>
      <c r="C452" s="32" t="n"/>
      <c r="D452" s="32" t="n"/>
      <c r="E452" s="32" t="n"/>
      <c r="F452" s="32" t="n"/>
      <c r="G452" s="21">
        <f>IF(OR(E452="",F452=""),"",E452-F452)</f>
        <v/>
      </c>
      <c r="H452" s="19">
        <f>IF(OR(E452="",F452="",E452=0),"",F452/E452)</f>
        <v/>
      </c>
      <c r="I452" s="19">
        <f>IF(D452="","",IFERROR(INDEX(Setup!$D$14:$D$23,MATCH(D452,Setup!$B$14:$B$23,0)),""))</f>
        <v/>
      </c>
      <c r="J452" s="21">
        <f>IF(OR(H452="",I452=""),"",IF(H452&gt;=I452,"OK",IF(H452&gt;=I452-Setup!$D$25,"WATCH","ACTION")))</f>
        <v/>
      </c>
      <c r="K452" s="32" t="n"/>
      <c r="L452" s="32" t="n"/>
    </row>
    <row r="453">
      <c r="B453" s="7" t="n"/>
      <c r="C453" s="32" t="n"/>
      <c r="D453" s="32" t="n"/>
      <c r="E453" s="32" t="n"/>
      <c r="F453" s="32" t="n"/>
      <c r="G453" s="21">
        <f>IF(OR(E453="",F453=""),"",E453-F453)</f>
        <v/>
      </c>
      <c r="H453" s="19">
        <f>IF(OR(E453="",F453="",E453=0),"",F453/E453)</f>
        <v/>
      </c>
      <c r="I453" s="19">
        <f>IF(D453="","",IFERROR(INDEX(Setup!$D$14:$D$23,MATCH(D453,Setup!$B$14:$B$23,0)),""))</f>
        <v/>
      </c>
      <c r="J453" s="21">
        <f>IF(OR(H453="",I453=""),"",IF(H453&gt;=I453,"OK",IF(H453&gt;=I453-Setup!$D$25,"WATCH","ACTION")))</f>
        <v/>
      </c>
      <c r="K453" s="32" t="n"/>
      <c r="L453" s="32" t="n"/>
    </row>
    <row r="454">
      <c r="B454" s="7" t="n"/>
      <c r="C454" s="32" t="n"/>
      <c r="D454" s="32" t="n"/>
      <c r="E454" s="32" t="n"/>
      <c r="F454" s="32" t="n"/>
      <c r="G454" s="21">
        <f>IF(OR(E454="",F454=""),"",E454-F454)</f>
        <v/>
      </c>
      <c r="H454" s="19">
        <f>IF(OR(E454="",F454="",E454=0),"",F454/E454)</f>
        <v/>
      </c>
      <c r="I454" s="19">
        <f>IF(D454="","",IFERROR(INDEX(Setup!$D$14:$D$23,MATCH(D454,Setup!$B$14:$B$23,0)),""))</f>
        <v/>
      </c>
      <c r="J454" s="21">
        <f>IF(OR(H454="",I454=""),"",IF(H454&gt;=I454,"OK",IF(H454&gt;=I454-Setup!$D$25,"WATCH","ACTION")))</f>
        <v/>
      </c>
      <c r="K454" s="32" t="n"/>
      <c r="L454" s="32" t="n"/>
    </row>
    <row r="455">
      <c r="B455" s="7" t="n"/>
      <c r="C455" s="32" t="n"/>
      <c r="D455" s="32" t="n"/>
      <c r="E455" s="32" t="n"/>
      <c r="F455" s="32" t="n"/>
      <c r="G455" s="21">
        <f>IF(OR(E455="",F455=""),"",E455-F455)</f>
        <v/>
      </c>
      <c r="H455" s="19">
        <f>IF(OR(E455="",F455="",E455=0),"",F455/E455)</f>
        <v/>
      </c>
      <c r="I455" s="19">
        <f>IF(D455="","",IFERROR(INDEX(Setup!$D$14:$D$23,MATCH(D455,Setup!$B$14:$B$23,0)),""))</f>
        <v/>
      </c>
      <c r="J455" s="21">
        <f>IF(OR(H455="",I455=""),"",IF(H455&gt;=I455,"OK",IF(H455&gt;=I455-Setup!$D$25,"WATCH","ACTION")))</f>
        <v/>
      </c>
      <c r="K455" s="32" t="n"/>
      <c r="L455" s="32" t="n"/>
    </row>
    <row r="456">
      <c r="B456" s="7" t="n"/>
      <c r="C456" s="32" t="n"/>
      <c r="D456" s="32" t="n"/>
      <c r="E456" s="32" t="n"/>
      <c r="F456" s="32" t="n"/>
      <c r="G456" s="21">
        <f>IF(OR(E456="",F456=""),"",E456-F456)</f>
        <v/>
      </c>
      <c r="H456" s="19">
        <f>IF(OR(E456="",F456="",E456=0),"",F456/E456)</f>
        <v/>
      </c>
      <c r="I456" s="19">
        <f>IF(D456="","",IFERROR(INDEX(Setup!$D$14:$D$23,MATCH(D456,Setup!$B$14:$B$23,0)),""))</f>
        <v/>
      </c>
      <c r="J456" s="21">
        <f>IF(OR(H456="",I456=""),"",IF(H456&gt;=I456,"OK",IF(H456&gt;=I456-Setup!$D$25,"WATCH","ACTION")))</f>
        <v/>
      </c>
      <c r="K456" s="32" t="n"/>
      <c r="L456" s="32" t="n"/>
    </row>
    <row r="457">
      <c r="B457" s="7" t="n"/>
      <c r="C457" s="32" t="n"/>
      <c r="D457" s="32" t="n"/>
      <c r="E457" s="32" t="n"/>
      <c r="F457" s="32" t="n"/>
      <c r="G457" s="21">
        <f>IF(OR(E457="",F457=""),"",E457-F457)</f>
        <v/>
      </c>
      <c r="H457" s="19">
        <f>IF(OR(E457="",F457="",E457=0),"",F457/E457)</f>
        <v/>
      </c>
      <c r="I457" s="19">
        <f>IF(D457="","",IFERROR(INDEX(Setup!$D$14:$D$23,MATCH(D457,Setup!$B$14:$B$23,0)),""))</f>
        <v/>
      </c>
      <c r="J457" s="21">
        <f>IF(OR(H457="",I457=""),"",IF(H457&gt;=I457,"OK",IF(H457&gt;=I457-Setup!$D$25,"WATCH","ACTION")))</f>
        <v/>
      </c>
      <c r="K457" s="32" t="n"/>
      <c r="L457" s="32" t="n"/>
    </row>
    <row r="458">
      <c r="B458" s="7" t="n"/>
      <c r="C458" s="32" t="n"/>
      <c r="D458" s="32" t="n"/>
      <c r="E458" s="32" t="n"/>
      <c r="F458" s="32" t="n"/>
      <c r="G458" s="21">
        <f>IF(OR(E458="",F458=""),"",E458-F458)</f>
        <v/>
      </c>
      <c r="H458" s="19">
        <f>IF(OR(E458="",F458="",E458=0),"",F458/E458)</f>
        <v/>
      </c>
      <c r="I458" s="19">
        <f>IF(D458="","",IFERROR(INDEX(Setup!$D$14:$D$23,MATCH(D458,Setup!$B$14:$B$23,0)),""))</f>
        <v/>
      </c>
      <c r="J458" s="21">
        <f>IF(OR(H458="",I458=""),"",IF(H458&gt;=I458,"OK",IF(H458&gt;=I458-Setup!$D$25,"WATCH","ACTION")))</f>
        <v/>
      </c>
      <c r="K458" s="32" t="n"/>
      <c r="L458" s="32" t="n"/>
    </row>
    <row r="459">
      <c r="B459" s="7" t="n"/>
      <c r="C459" s="32" t="n"/>
      <c r="D459" s="32" t="n"/>
      <c r="E459" s="32" t="n"/>
      <c r="F459" s="32" t="n"/>
      <c r="G459" s="21">
        <f>IF(OR(E459="",F459=""),"",E459-F459)</f>
        <v/>
      </c>
      <c r="H459" s="19">
        <f>IF(OR(E459="",F459="",E459=0),"",F459/E459)</f>
        <v/>
      </c>
      <c r="I459" s="19">
        <f>IF(D459="","",IFERROR(INDEX(Setup!$D$14:$D$23,MATCH(D459,Setup!$B$14:$B$23,0)),""))</f>
        <v/>
      </c>
      <c r="J459" s="21">
        <f>IF(OR(H459="",I459=""),"",IF(H459&gt;=I459,"OK",IF(H459&gt;=I459-Setup!$D$25,"WATCH","ACTION")))</f>
        <v/>
      </c>
      <c r="K459" s="32" t="n"/>
      <c r="L459" s="32" t="n"/>
    </row>
    <row r="460">
      <c r="B460" s="7" t="n"/>
      <c r="C460" s="32" t="n"/>
      <c r="D460" s="32" t="n"/>
      <c r="E460" s="32" t="n"/>
      <c r="F460" s="32" t="n"/>
      <c r="G460" s="21">
        <f>IF(OR(E460="",F460=""),"",E460-F460)</f>
        <v/>
      </c>
      <c r="H460" s="19">
        <f>IF(OR(E460="",F460="",E460=0),"",F460/E460)</f>
        <v/>
      </c>
      <c r="I460" s="19">
        <f>IF(D460="","",IFERROR(INDEX(Setup!$D$14:$D$23,MATCH(D460,Setup!$B$14:$B$23,0)),""))</f>
        <v/>
      </c>
      <c r="J460" s="21">
        <f>IF(OR(H460="",I460=""),"",IF(H460&gt;=I460,"OK",IF(H460&gt;=I460-Setup!$D$25,"WATCH","ACTION")))</f>
        <v/>
      </c>
      <c r="K460" s="32" t="n"/>
      <c r="L460" s="32" t="n"/>
    </row>
    <row r="461">
      <c r="B461" s="7" t="n"/>
      <c r="C461" s="32" t="n"/>
      <c r="D461" s="32" t="n"/>
      <c r="E461" s="32" t="n"/>
      <c r="F461" s="32" t="n"/>
      <c r="G461" s="21">
        <f>IF(OR(E461="",F461=""),"",E461-F461)</f>
        <v/>
      </c>
      <c r="H461" s="19">
        <f>IF(OR(E461="",F461="",E461=0),"",F461/E461)</f>
        <v/>
      </c>
      <c r="I461" s="19">
        <f>IF(D461="","",IFERROR(INDEX(Setup!$D$14:$D$23,MATCH(D461,Setup!$B$14:$B$23,0)),""))</f>
        <v/>
      </c>
      <c r="J461" s="21">
        <f>IF(OR(H461="",I461=""),"",IF(H461&gt;=I461,"OK",IF(H461&gt;=I461-Setup!$D$25,"WATCH","ACTION")))</f>
        <v/>
      </c>
      <c r="K461" s="32" t="n"/>
      <c r="L461" s="32" t="n"/>
    </row>
    <row r="462">
      <c r="B462" s="7" t="n"/>
      <c r="C462" s="32" t="n"/>
      <c r="D462" s="32" t="n"/>
      <c r="E462" s="32" t="n"/>
      <c r="F462" s="32" t="n"/>
      <c r="G462" s="21">
        <f>IF(OR(E462="",F462=""),"",E462-F462)</f>
        <v/>
      </c>
      <c r="H462" s="19">
        <f>IF(OR(E462="",F462="",E462=0),"",F462/E462)</f>
        <v/>
      </c>
      <c r="I462" s="19">
        <f>IF(D462="","",IFERROR(INDEX(Setup!$D$14:$D$23,MATCH(D462,Setup!$B$14:$B$23,0)),""))</f>
        <v/>
      </c>
      <c r="J462" s="21">
        <f>IF(OR(H462="",I462=""),"",IF(H462&gt;=I462,"OK",IF(H462&gt;=I462-Setup!$D$25,"WATCH","ACTION")))</f>
        <v/>
      </c>
      <c r="K462" s="32" t="n"/>
      <c r="L462" s="32" t="n"/>
    </row>
    <row r="463">
      <c r="B463" s="7" t="n"/>
      <c r="C463" s="32" t="n"/>
      <c r="D463" s="32" t="n"/>
      <c r="E463" s="32" t="n"/>
      <c r="F463" s="32" t="n"/>
      <c r="G463" s="21">
        <f>IF(OR(E463="",F463=""),"",E463-F463)</f>
        <v/>
      </c>
      <c r="H463" s="19">
        <f>IF(OR(E463="",F463="",E463=0),"",F463/E463)</f>
        <v/>
      </c>
      <c r="I463" s="19">
        <f>IF(D463="","",IFERROR(INDEX(Setup!$D$14:$D$23,MATCH(D463,Setup!$B$14:$B$23,0)),""))</f>
        <v/>
      </c>
      <c r="J463" s="21">
        <f>IF(OR(H463="",I463=""),"",IF(H463&gt;=I463,"OK",IF(H463&gt;=I463-Setup!$D$25,"WATCH","ACTION")))</f>
        <v/>
      </c>
      <c r="K463" s="32" t="n"/>
      <c r="L463" s="32" t="n"/>
    </row>
    <row r="464">
      <c r="B464" s="7" t="n"/>
      <c r="C464" s="32" t="n"/>
      <c r="D464" s="32" t="n"/>
      <c r="E464" s="32" t="n"/>
      <c r="F464" s="32" t="n"/>
      <c r="G464" s="21">
        <f>IF(OR(E464="",F464=""),"",E464-F464)</f>
        <v/>
      </c>
      <c r="H464" s="19">
        <f>IF(OR(E464="",F464="",E464=0),"",F464/E464)</f>
        <v/>
      </c>
      <c r="I464" s="19">
        <f>IF(D464="","",IFERROR(INDEX(Setup!$D$14:$D$23,MATCH(D464,Setup!$B$14:$B$23,0)),""))</f>
        <v/>
      </c>
      <c r="J464" s="21">
        <f>IF(OR(H464="",I464=""),"",IF(H464&gt;=I464,"OK",IF(H464&gt;=I464-Setup!$D$25,"WATCH","ACTION")))</f>
        <v/>
      </c>
      <c r="K464" s="32" t="n"/>
      <c r="L464" s="32" t="n"/>
    </row>
    <row r="465">
      <c r="B465" s="7" t="n"/>
      <c r="C465" s="32" t="n"/>
      <c r="D465" s="32" t="n"/>
      <c r="E465" s="32" t="n"/>
      <c r="F465" s="32" t="n"/>
      <c r="G465" s="21">
        <f>IF(OR(E465="",F465=""),"",E465-F465)</f>
        <v/>
      </c>
      <c r="H465" s="19">
        <f>IF(OR(E465="",F465="",E465=0),"",F465/E465)</f>
        <v/>
      </c>
      <c r="I465" s="19">
        <f>IF(D465="","",IFERROR(INDEX(Setup!$D$14:$D$23,MATCH(D465,Setup!$B$14:$B$23,0)),""))</f>
        <v/>
      </c>
      <c r="J465" s="21">
        <f>IF(OR(H465="",I465=""),"",IF(H465&gt;=I465,"OK",IF(H465&gt;=I465-Setup!$D$25,"WATCH","ACTION")))</f>
        <v/>
      </c>
      <c r="K465" s="32" t="n"/>
      <c r="L465" s="32" t="n"/>
    </row>
    <row r="466">
      <c r="B466" s="7" t="n"/>
      <c r="C466" s="32" t="n"/>
      <c r="D466" s="32" t="n"/>
      <c r="E466" s="32" t="n"/>
      <c r="F466" s="32" t="n"/>
      <c r="G466" s="21">
        <f>IF(OR(E466="",F466=""),"",E466-F466)</f>
        <v/>
      </c>
      <c r="H466" s="19">
        <f>IF(OR(E466="",F466="",E466=0),"",F466/E466)</f>
        <v/>
      </c>
      <c r="I466" s="19">
        <f>IF(D466="","",IFERROR(INDEX(Setup!$D$14:$D$23,MATCH(D466,Setup!$B$14:$B$23,0)),""))</f>
        <v/>
      </c>
      <c r="J466" s="21">
        <f>IF(OR(H466="",I466=""),"",IF(H466&gt;=I466,"OK",IF(H466&gt;=I466-Setup!$D$25,"WATCH","ACTION")))</f>
        <v/>
      </c>
      <c r="K466" s="32" t="n"/>
      <c r="L466" s="32" t="n"/>
    </row>
    <row r="467">
      <c r="B467" s="7" t="n"/>
      <c r="C467" s="32" t="n"/>
      <c r="D467" s="32" t="n"/>
      <c r="E467" s="32" t="n"/>
      <c r="F467" s="32" t="n"/>
      <c r="G467" s="21">
        <f>IF(OR(E467="",F467=""),"",E467-F467)</f>
        <v/>
      </c>
      <c r="H467" s="19">
        <f>IF(OR(E467="",F467="",E467=0),"",F467/E467)</f>
        <v/>
      </c>
      <c r="I467" s="19">
        <f>IF(D467="","",IFERROR(INDEX(Setup!$D$14:$D$23,MATCH(D467,Setup!$B$14:$B$23,0)),""))</f>
        <v/>
      </c>
      <c r="J467" s="21">
        <f>IF(OR(H467="",I467=""),"",IF(H467&gt;=I467,"OK",IF(H467&gt;=I467-Setup!$D$25,"WATCH","ACTION")))</f>
        <v/>
      </c>
      <c r="K467" s="32" t="n"/>
      <c r="L467" s="32" t="n"/>
    </row>
    <row r="468">
      <c r="B468" s="7" t="n"/>
      <c r="C468" s="32" t="n"/>
      <c r="D468" s="32" t="n"/>
      <c r="E468" s="32" t="n"/>
      <c r="F468" s="32" t="n"/>
      <c r="G468" s="21">
        <f>IF(OR(E468="",F468=""),"",E468-F468)</f>
        <v/>
      </c>
      <c r="H468" s="19">
        <f>IF(OR(E468="",F468="",E468=0),"",F468/E468)</f>
        <v/>
      </c>
      <c r="I468" s="19">
        <f>IF(D468="","",IFERROR(INDEX(Setup!$D$14:$D$23,MATCH(D468,Setup!$B$14:$B$23,0)),""))</f>
        <v/>
      </c>
      <c r="J468" s="21">
        <f>IF(OR(H468="",I468=""),"",IF(H468&gt;=I468,"OK",IF(H468&gt;=I468-Setup!$D$25,"WATCH","ACTION")))</f>
        <v/>
      </c>
      <c r="K468" s="32" t="n"/>
      <c r="L468" s="32" t="n"/>
    </row>
    <row r="469">
      <c r="B469" s="7" t="n"/>
      <c r="C469" s="32" t="n"/>
      <c r="D469" s="32" t="n"/>
      <c r="E469" s="32" t="n"/>
      <c r="F469" s="32" t="n"/>
      <c r="G469" s="21">
        <f>IF(OR(E469="",F469=""),"",E469-F469)</f>
        <v/>
      </c>
      <c r="H469" s="19">
        <f>IF(OR(E469="",F469="",E469=0),"",F469/E469)</f>
        <v/>
      </c>
      <c r="I469" s="19">
        <f>IF(D469="","",IFERROR(INDEX(Setup!$D$14:$D$23,MATCH(D469,Setup!$B$14:$B$23,0)),""))</f>
        <v/>
      </c>
      <c r="J469" s="21">
        <f>IF(OR(H469="",I469=""),"",IF(H469&gt;=I469,"OK",IF(H469&gt;=I469-Setup!$D$25,"WATCH","ACTION")))</f>
        <v/>
      </c>
      <c r="K469" s="32" t="n"/>
      <c r="L469" s="32" t="n"/>
    </row>
    <row r="470">
      <c r="B470" s="7" t="n"/>
      <c r="C470" s="32" t="n"/>
      <c r="D470" s="32" t="n"/>
      <c r="E470" s="32" t="n"/>
      <c r="F470" s="32" t="n"/>
      <c r="G470" s="21">
        <f>IF(OR(E470="",F470=""),"",E470-F470)</f>
        <v/>
      </c>
      <c r="H470" s="19">
        <f>IF(OR(E470="",F470="",E470=0),"",F470/E470)</f>
        <v/>
      </c>
      <c r="I470" s="19">
        <f>IF(D470="","",IFERROR(INDEX(Setup!$D$14:$D$23,MATCH(D470,Setup!$B$14:$B$23,0)),""))</f>
        <v/>
      </c>
      <c r="J470" s="21">
        <f>IF(OR(H470="",I470=""),"",IF(H470&gt;=I470,"OK",IF(H470&gt;=I470-Setup!$D$25,"WATCH","ACTION")))</f>
        <v/>
      </c>
      <c r="K470" s="32" t="n"/>
      <c r="L470" s="32" t="n"/>
    </row>
    <row r="471">
      <c r="B471" s="7" t="n"/>
      <c r="C471" s="32" t="n"/>
      <c r="D471" s="32" t="n"/>
      <c r="E471" s="32" t="n"/>
      <c r="F471" s="32" t="n"/>
      <c r="G471" s="21">
        <f>IF(OR(E471="",F471=""),"",E471-F471)</f>
        <v/>
      </c>
      <c r="H471" s="19">
        <f>IF(OR(E471="",F471="",E471=0),"",F471/E471)</f>
        <v/>
      </c>
      <c r="I471" s="19">
        <f>IF(D471="","",IFERROR(INDEX(Setup!$D$14:$D$23,MATCH(D471,Setup!$B$14:$B$23,0)),""))</f>
        <v/>
      </c>
      <c r="J471" s="21">
        <f>IF(OR(H471="",I471=""),"",IF(H471&gt;=I471,"OK",IF(H471&gt;=I471-Setup!$D$25,"WATCH","ACTION")))</f>
        <v/>
      </c>
      <c r="K471" s="32" t="n"/>
      <c r="L471" s="32" t="n"/>
    </row>
    <row r="472">
      <c r="B472" s="7" t="n"/>
      <c r="C472" s="32" t="n"/>
      <c r="D472" s="32" t="n"/>
      <c r="E472" s="32" t="n"/>
      <c r="F472" s="32" t="n"/>
      <c r="G472" s="21">
        <f>IF(OR(E472="",F472=""),"",E472-F472)</f>
        <v/>
      </c>
      <c r="H472" s="19">
        <f>IF(OR(E472="",F472="",E472=0),"",F472/E472)</f>
        <v/>
      </c>
      <c r="I472" s="19">
        <f>IF(D472="","",IFERROR(INDEX(Setup!$D$14:$D$23,MATCH(D472,Setup!$B$14:$B$23,0)),""))</f>
        <v/>
      </c>
      <c r="J472" s="21">
        <f>IF(OR(H472="",I472=""),"",IF(H472&gt;=I472,"OK",IF(H472&gt;=I472-Setup!$D$25,"WATCH","ACTION")))</f>
        <v/>
      </c>
      <c r="K472" s="32" t="n"/>
      <c r="L472" s="32" t="n"/>
    </row>
    <row r="473">
      <c r="B473" s="7" t="n"/>
      <c r="C473" s="32" t="n"/>
      <c r="D473" s="32" t="n"/>
      <c r="E473" s="32" t="n"/>
      <c r="F473" s="32" t="n"/>
      <c r="G473" s="21">
        <f>IF(OR(E473="",F473=""),"",E473-F473)</f>
        <v/>
      </c>
      <c r="H473" s="19">
        <f>IF(OR(E473="",F473="",E473=0),"",F473/E473)</f>
        <v/>
      </c>
      <c r="I473" s="19">
        <f>IF(D473="","",IFERROR(INDEX(Setup!$D$14:$D$23,MATCH(D473,Setup!$B$14:$B$23,0)),""))</f>
        <v/>
      </c>
      <c r="J473" s="21">
        <f>IF(OR(H473="",I473=""),"",IF(H473&gt;=I473,"OK",IF(H473&gt;=I473-Setup!$D$25,"WATCH","ACTION")))</f>
        <v/>
      </c>
      <c r="K473" s="32" t="n"/>
      <c r="L473" s="32" t="n"/>
    </row>
    <row r="474">
      <c r="B474" s="7" t="n"/>
      <c r="C474" s="32" t="n"/>
      <c r="D474" s="32" t="n"/>
      <c r="E474" s="32" t="n"/>
      <c r="F474" s="32" t="n"/>
      <c r="G474" s="21">
        <f>IF(OR(E474="",F474=""),"",E474-F474)</f>
        <v/>
      </c>
      <c r="H474" s="19">
        <f>IF(OR(E474="",F474="",E474=0),"",F474/E474)</f>
        <v/>
      </c>
      <c r="I474" s="19">
        <f>IF(D474="","",IFERROR(INDEX(Setup!$D$14:$D$23,MATCH(D474,Setup!$B$14:$B$23,0)),""))</f>
        <v/>
      </c>
      <c r="J474" s="21">
        <f>IF(OR(H474="",I474=""),"",IF(H474&gt;=I474,"OK",IF(H474&gt;=I474-Setup!$D$25,"WATCH","ACTION")))</f>
        <v/>
      </c>
      <c r="K474" s="32" t="n"/>
      <c r="L474" s="32" t="n"/>
    </row>
    <row r="475">
      <c r="B475" s="7" t="n"/>
      <c r="C475" s="32" t="n"/>
      <c r="D475" s="32" t="n"/>
      <c r="E475" s="32" t="n"/>
      <c r="F475" s="32" t="n"/>
      <c r="G475" s="21">
        <f>IF(OR(E475="",F475=""),"",E475-F475)</f>
        <v/>
      </c>
      <c r="H475" s="19">
        <f>IF(OR(E475="",F475="",E475=0),"",F475/E475)</f>
        <v/>
      </c>
      <c r="I475" s="19">
        <f>IF(D475="","",IFERROR(INDEX(Setup!$D$14:$D$23,MATCH(D475,Setup!$B$14:$B$23,0)),""))</f>
        <v/>
      </c>
      <c r="J475" s="21">
        <f>IF(OR(H475="",I475=""),"",IF(H475&gt;=I475,"OK",IF(H475&gt;=I475-Setup!$D$25,"WATCH","ACTION")))</f>
        <v/>
      </c>
      <c r="K475" s="32" t="n"/>
      <c r="L475" s="32" t="n"/>
    </row>
    <row r="476">
      <c r="B476" s="7" t="n"/>
      <c r="C476" s="32" t="n"/>
      <c r="D476" s="32" t="n"/>
      <c r="E476" s="32" t="n"/>
      <c r="F476" s="32" t="n"/>
      <c r="G476" s="21">
        <f>IF(OR(E476="",F476=""),"",E476-F476)</f>
        <v/>
      </c>
      <c r="H476" s="19">
        <f>IF(OR(E476="",F476="",E476=0),"",F476/E476)</f>
        <v/>
      </c>
      <c r="I476" s="19">
        <f>IF(D476="","",IFERROR(INDEX(Setup!$D$14:$D$23,MATCH(D476,Setup!$B$14:$B$23,0)),""))</f>
        <v/>
      </c>
      <c r="J476" s="21">
        <f>IF(OR(H476="",I476=""),"",IF(H476&gt;=I476,"OK",IF(H476&gt;=I476-Setup!$D$25,"WATCH","ACTION")))</f>
        <v/>
      </c>
      <c r="K476" s="32" t="n"/>
      <c r="L476" s="32" t="n"/>
    </row>
    <row r="477">
      <c r="B477" s="7" t="n"/>
      <c r="C477" s="32" t="n"/>
      <c r="D477" s="32" t="n"/>
      <c r="E477" s="32" t="n"/>
      <c r="F477" s="32" t="n"/>
      <c r="G477" s="21">
        <f>IF(OR(E477="",F477=""),"",E477-F477)</f>
        <v/>
      </c>
      <c r="H477" s="19">
        <f>IF(OR(E477="",F477="",E477=0),"",F477/E477)</f>
        <v/>
      </c>
      <c r="I477" s="19">
        <f>IF(D477="","",IFERROR(INDEX(Setup!$D$14:$D$23,MATCH(D477,Setup!$B$14:$B$23,0)),""))</f>
        <v/>
      </c>
      <c r="J477" s="21">
        <f>IF(OR(H477="",I477=""),"",IF(H477&gt;=I477,"OK",IF(H477&gt;=I477-Setup!$D$25,"WATCH","ACTION")))</f>
        <v/>
      </c>
      <c r="K477" s="32" t="n"/>
      <c r="L477" s="32" t="n"/>
    </row>
    <row r="478">
      <c r="B478" s="7" t="n"/>
      <c r="C478" s="32" t="n"/>
      <c r="D478" s="32" t="n"/>
      <c r="E478" s="32" t="n"/>
      <c r="F478" s="32" t="n"/>
      <c r="G478" s="21">
        <f>IF(OR(E478="",F478=""),"",E478-F478)</f>
        <v/>
      </c>
      <c r="H478" s="19">
        <f>IF(OR(E478="",F478="",E478=0),"",F478/E478)</f>
        <v/>
      </c>
      <c r="I478" s="19">
        <f>IF(D478="","",IFERROR(INDEX(Setup!$D$14:$D$23,MATCH(D478,Setup!$B$14:$B$23,0)),""))</f>
        <v/>
      </c>
      <c r="J478" s="21">
        <f>IF(OR(H478="",I478=""),"",IF(H478&gt;=I478,"OK",IF(H478&gt;=I478-Setup!$D$25,"WATCH","ACTION")))</f>
        <v/>
      </c>
      <c r="K478" s="32" t="n"/>
      <c r="L478" s="32" t="n"/>
    </row>
    <row r="479">
      <c r="B479" s="7" t="n"/>
      <c r="C479" s="32" t="n"/>
      <c r="D479" s="32" t="n"/>
      <c r="E479" s="32" t="n"/>
      <c r="F479" s="32" t="n"/>
      <c r="G479" s="21">
        <f>IF(OR(E479="",F479=""),"",E479-F479)</f>
        <v/>
      </c>
      <c r="H479" s="19">
        <f>IF(OR(E479="",F479="",E479=0),"",F479/E479)</f>
        <v/>
      </c>
      <c r="I479" s="19">
        <f>IF(D479="","",IFERROR(INDEX(Setup!$D$14:$D$23,MATCH(D479,Setup!$B$14:$B$23,0)),""))</f>
        <v/>
      </c>
      <c r="J479" s="21">
        <f>IF(OR(H479="",I479=""),"",IF(H479&gt;=I479,"OK",IF(H479&gt;=I479-Setup!$D$25,"WATCH","ACTION")))</f>
        <v/>
      </c>
      <c r="K479" s="32" t="n"/>
      <c r="L479" s="32" t="n"/>
    </row>
    <row r="480">
      <c r="B480" s="7" t="n"/>
      <c r="C480" s="32" t="n"/>
      <c r="D480" s="32" t="n"/>
      <c r="E480" s="32" t="n"/>
      <c r="F480" s="32" t="n"/>
      <c r="G480" s="21">
        <f>IF(OR(E480="",F480=""),"",E480-F480)</f>
        <v/>
      </c>
      <c r="H480" s="19">
        <f>IF(OR(E480="",F480="",E480=0),"",F480/E480)</f>
        <v/>
      </c>
      <c r="I480" s="19">
        <f>IF(D480="","",IFERROR(INDEX(Setup!$D$14:$D$23,MATCH(D480,Setup!$B$14:$B$23,0)),""))</f>
        <v/>
      </c>
      <c r="J480" s="21">
        <f>IF(OR(H480="",I480=""),"",IF(H480&gt;=I480,"OK",IF(H480&gt;=I480-Setup!$D$25,"WATCH","ACTION")))</f>
        <v/>
      </c>
      <c r="K480" s="32" t="n"/>
      <c r="L480" s="32" t="n"/>
    </row>
    <row r="481">
      <c r="B481" s="7" t="n"/>
      <c r="C481" s="32" t="n"/>
      <c r="D481" s="32" t="n"/>
      <c r="E481" s="32" t="n"/>
      <c r="F481" s="32" t="n"/>
      <c r="G481" s="21">
        <f>IF(OR(E481="",F481=""),"",E481-F481)</f>
        <v/>
      </c>
      <c r="H481" s="19">
        <f>IF(OR(E481="",F481="",E481=0),"",F481/E481)</f>
        <v/>
      </c>
      <c r="I481" s="19">
        <f>IF(D481="","",IFERROR(INDEX(Setup!$D$14:$D$23,MATCH(D481,Setup!$B$14:$B$23,0)),""))</f>
        <v/>
      </c>
      <c r="J481" s="21">
        <f>IF(OR(H481="",I481=""),"",IF(H481&gt;=I481,"OK",IF(H481&gt;=I481-Setup!$D$25,"WATCH","ACTION")))</f>
        <v/>
      </c>
      <c r="K481" s="32" t="n"/>
      <c r="L481" s="32" t="n"/>
    </row>
    <row r="482">
      <c r="B482" s="7" t="n"/>
      <c r="C482" s="32" t="n"/>
      <c r="D482" s="32" t="n"/>
      <c r="E482" s="32" t="n"/>
      <c r="F482" s="32" t="n"/>
      <c r="G482" s="21">
        <f>IF(OR(E482="",F482=""),"",E482-F482)</f>
        <v/>
      </c>
      <c r="H482" s="19">
        <f>IF(OR(E482="",F482="",E482=0),"",F482/E482)</f>
        <v/>
      </c>
      <c r="I482" s="19">
        <f>IF(D482="","",IFERROR(INDEX(Setup!$D$14:$D$23,MATCH(D482,Setup!$B$14:$B$23,0)),""))</f>
        <v/>
      </c>
      <c r="J482" s="21">
        <f>IF(OR(H482="",I482=""),"",IF(H482&gt;=I482,"OK",IF(H482&gt;=I482-Setup!$D$25,"WATCH","ACTION")))</f>
        <v/>
      </c>
      <c r="K482" s="32" t="n"/>
      <c r="L482" s="32" t="n"/>
    </row>
    <row r="483">
      <c r="B483" s="7" t="n"/>
      <c r="C483" s="32" t="n"/>
      <c r="D483" s="32" t="n"/>
      <c r="E483" s="32" t="n"/>
      <c r="F483" s="32" t="n"/>
      <c r="G483" s="21">
        <f>IF(OR(E483="",F483=""),"",E483-F483)</f>
        <v/>
      </c>
      <c r="H483" s="19">
        <f>IF(OR(E483="",F483="",E483=0),"",F483/E483)</f>
        <v/>
      </c>
      <c r="I483" s="19">
        <f>IF(D483="","",IFERROR(INDEX(Setup!$D$14:$D$23,MATCH(D483,Setup!$B$14:$B$23,0)),""))</f>
        <v/>
      </c>
      <c r="J483" s="21">
        <f>IF(OR(H483="",I483=""),"",IF(H483&gt;=I483,"OK",IF(H483&gt;=I483-Setup!$D$25,"WATCH","ACTION")))</f>
        <v/>
      </c>
      <c r="K483" s="32" t="n"/>
      <c r="L483" s="32" t="n"/>
    </row>
    <row r="484">
      <c r="B484" s="7" t="n"/>
      <c r="C484" s="32" t="n"/>
      <c r="D484" s="32" t="n"/>
      <c r="E484" s="32" t="n"/>
      <c r="F484" s="32" t="n"/>
      <c r="G484" s="21">
        <f>IF(OR(E484="",F484=""),"",E484-F484)</f>
        <v/>
      </c>
      <c r="H484" s="19">
        <f>IF(OR(E484="",F484="",E484=0),"",F484/E484)</f>
        <v/>
      </c>
      <c r="I484" s="19">
        <f>IF(D484="","",IFERROR(INDEX(Setup!$D$14:$D$23,MATCH(D484,Setup!$B$14:$B$23,0)),""))</f>
        <v/>
      </c>
      <c r="J484" s="21">
        <f>IF(OR(H484="",I484=""),"",IF(H484&gt;=I484,"OK",IF(H484&gt;=I484-Setup!$D$25,"WATCH","ACTION")))</f>
        <v/>
      </c>
      <c r="K484" s="32" t="n"/>
      <c r="L484" s="32" t="n"/>
    </row>
    <row r="485">
      <c r="B485" s="7" t="n"/>
      <c r="C485" s="32" t="n"/>
      <c r="D485" s="32" t="n"/>
      <c r="E485" s="32" t="n"/>
      <c r="F485" s="32" t="n"/>
      <c r="G485" s="21">
        <f>IF(OR(E485="",F485=""),"",E485-F485)</f>
        <v/>
      </c>
      <c r="H485" s="19">
        <f>IF(OR(E485="",F485="",E485=0),"",F485/E485)</f>
        <v/>
      </c>
      <c r="I485" s="19">
        <f>IF(D485="","",IFERROR(INDEX(Setup!$D$14:$D$23,MATCH(D485,Setup!$B$14:$B$23,0)),""))</f>
        <v/>
      </c>
      <c r="J485" s="21">
        <f>IF(OR(H485="",I485=""),"",IF(H485&gt;=I485,"OK",IF(H485&gt;=I485-Setup!$D$25,"WATCH","ACTION")))</f>
        <v/>
      </c>
      <c r="K485" s="32" t="n"/>
      <c r="L485" s="32" t="n"/>
    </row>
    <row r="486">
      <c r="B486" s="7" t="n"/>
      <c r="C486" s="32" t="n"/>
      <c r="D486" s="32" t="n"/>
      <c r="E486" s="32" t="n"/>
      <c r="F486" s="32" t="n"/>
      <c r="G486" s="21">
        <f>IF(OR(E486="",F486=""),"",E486-F486)</f>
        <v/>
      </c>
      <c r="H486" s="19">
        <f>IF(OR(E486="",F486="",E486=0),"",F486/E486)</f>
        <v/>
      </c>
      <c r="I486" s="19">
        <f>IF(D486="","",IFERROR(INDEX(Setup!$D$14:$D$23,MATCH(D486,Setup!$B$14:$B$23,0)),""))</f>
        <v/>
      </c>
      <c r="J486" s="21">
        <f>IF(OR(H486="",I486=""),"",IF(H486&gt;=I486,"OK",IF(H486&gt;=I486-Setup!$D$25,"WATCH","ACTION")))</f>
        <v/>
      </c>
      <c r="K486" s="32" t="n"/>
      <c r="L486" s="32" t="n"/>
    </row>
    <row r="487">
      <c r="B487" s="7" t="n"/>
      <c r="C487" s="32" t="n"/>
      <c r="D487" s="32" t="n"/>
      <c r="E487" s="32" t="n"/>
      <c r="F487" s="32" t="n"/>
      <c r="G487" s="21">
        <f>IF(OR(E487="",F487=""),"",E487-F487)</f>
        <v/>
      </c>
      <c r="H487" s="19">
        <f>IF(OR(E487="",F487="",E487=0),"",F487/E487)</f>
        <v/>
      </c>
      <c r="I487" s="19">
        <f>IF(D487="","",IFERROR(INDEX(Setup!$D$14:$D$23,MATCH(D487,Setup!$B$14:$B$23,0)),""))</f>
        <v/>
      </c>
      <c r="J487" s="21">
        <f>IF(OR(H487="",I487=""),"",IF(H487&gt;=I487,"OK",IF(H487&gt;=I487-Setup!$D$25,"WATCH","ACTION")))</f>
        <v/>
      </c>
      <c r="K487" s="32" t="n"/>
      <c r="L487" s="32" t="n"/>
    </row>
    <row r="488">
      <c r="B488" s="7" t="n"/>
      <c r="C488" s="32" t="n"/>
      <c r="D488" s="32" t="n"/>
      <c r="E488" s="32" t="n"/>
      <c r="F488" s="32" t="n"/>
      <c r="G488" s="21">
        <f>IF(OR(E488="",F488=""),"",E488-F488)</f>
        <v/>
      </c>
      <c r="H488" s="19">
        <f>IF(OR(E488="",F488="",E488=0),"",F488/E488)</f>
        <v/>
      </c>
      <c r="I488" s="19">
        <f>IF(D488="","",IFERROR(INDEX(Setup!$D$14:$D$23,MATCH(D488,Setup!$B$14:$B$23,0)),""))</f>
        <v/>
      </c>
      <c r="J488" s="21">
        <f>IF(OR(H488="",I488=""),"",IF(H488&gt;=I488,"OK",IF(H488&gt;=I488-Setup!$D$25,"WATCH","ACTION")))</f>
        <v/>
      </c>
      <c r="K488" s="32" t="n"/>
      <c r="L488" s="32" t="n"/>
    </row>
    <row r="489">
      <c r="B489" s="7" t="n"/>
      <c r="C489" s="32" t="n"/>
      <c r="D489" s="32" t="n"/>
      <c r="E489" s="32" t="n"/>
      <c r="F489" s="32" t="n"/>
      <c r="G489" s="21">
        <f>IF(OR(E489="",F489=""),"",E489-F489)</f>
        <v/>
      </c>
      <c r="H489" s="19">
        <f>IF(OR(E489="",F489="",E489=0),"",F489/E489)</f>
        <v/>
      </c>
      <c r="I489" s="19">
        <f>IF(D489="","",IFERROR(INDEX(Setup!$D$14:$D$23,MATCH(D489,Setup!$B$14:$B$23,0)),""))</f>
        <v/>
      </c>
      <c r="J489" s="21">
        <f>IF(OR(H489="",I489=""),"",IF(H489&gt;=I489,"OK",IF(H489&gt;=I489-Setup!$D$25,"WATCH","ACTION")))</f>
        <v/>
      </c>
      <c r="K489" s="32" t="n"/>
      <c r="L489" s="32" t="n"/>
    </row>
    <row r="490">
      <c r="B490" s="7" t="n"/>
      <c r="C490" s="32" t="n"/>
      <c r="D490" s="32" t="n"/>
      <c r="E490" s="32" t="n"/>
      <c r="F490" s="32" t="n"/>
      <c r="G490" s="21">
        <f>IF(OR(E490="",F490=""),"",E490-F490)</f>
        <v/>
      </c>
      <c r="H490" s="19">
        <f>IF(OR(E490="",F490="",E490=0),"",F490/E490)</f>
        <v/>
      </c>
      <c r="I490" s="19">
        <f>IF(D490="","",IFERROR(INDEX(Setup!$D$14:$D$23,MATCH(D490,Setup!$B$14:$B$23,0)),""))</f>
        <v/>
      </c>
      <c r="J490" s="21">
        <f>IF(OR(H490="",I490=""),"",IF(H490&gt;=I490,"OK",IF(H490&gt;=I490-Setup!$D$25,"WATCH","ACTION")))</f>
        <v/>
      </c>
      <c r="K490" s="32" t="n"/>
      <c r="L490" s="32" t="n"/>
    </row>
    <row r="491">
      <c r="B491" s="7" t="n"/>
      <c r="C491" s="32" t="n"/>
      <c r="D491" s="32" t="n"/>
      <c r="E491" s="32" t="n"/>
      <c r="F491" s="32" t="n"/>
      <c r="G491" s="21">
        <f>IF(OR(E491="",F491=""),"",E491-F491)</f>
        <v/>
      </c>
      <c r="H491" s="19">
        <f>IF(OR(E491="",F491="",E491=0),"",F491/E491)</f>
        <v/>
      </c>
      <c r="I491" s="19">
        <f>IF(D491="","",IFERROR(INDEX(Setup!$D$14:$D$23,MATCH(D491,Setup!$B$14:$B$23,0)),""))</f>
        <v/>
      </c>
      <c r="J491" s="21">
        <f>IF(OR(H491="",I491=""),"",IF(H491&gt;=I491,"OK",IF(H491&gt;=I491-Setup!$D$25,"WATCH","ACTION")))</f>
        <v/>
      </c>
      <c r="K491" s="32" t="n"/>
      <c r="L491" s="32" t="n"/>
    </row>
    <row r="492">
      <c r="B492" s="7" t="n"/>
      <c r="C492" s="32" t="n"/>
      <c r="D492" s="32" t="n"/>
      <c r="E492" s="32" t="n"/>
      <c r="F492" s="32" t="n"/>
      <c r="G492" s="21">
        <f>IF(OR(E492="",F492=""),"",E492-F492)</f>
        <v/>
      </c>
      <c r="H492" s="19">
        <f>IF(OR(E492="",F492="",E492=0),"",F492/E492)</f>
        <v/>
      </c>
      <c r="I492" s="19">
        <f>IF(D492="","",IFERROR(INDEX(Setup!$D$14:$D$23,MATCH(D492,Setup!$B$14:$B$23,0)),""))</f>
        <v/>
      </c>
      <c r="J492" s="21">
        <f>IF(OR(H492="",I492=""),"",IF(H492&gt;=I492,"OK",IF(H492&gt;=I492-Setup!$D$25,"WATCH","ACTION")))</f>
        <v/>
      </c>
      <c r="K492" s="32" t="n"/>
      <c r="L492" s="32" t="n"/>
    </row>
    <row r="493">
      <c r="B493" s="7" t="n"/>
      <c r="C493" s="32" t="n"/>
      <c r="D493" s="32" t="n"/>
      <c r="E493" s="32" t="n"/>
      <c r="F493" s="32" t="n"/>
      <c r="G493" s="21">
        <f>IF(OR(E493="",F493=""),"",E493-F493)</f>
        <v/>
      </c>
      <c r="H493" s="19">
        <f>IF(OR(E493="",F493="",E493=0),"",F493/E493)</f>
        <v/>
      </c>
      <c r="I493" s="19">
        <f>IF(D493="","",IFERROR(INDEX(Setup!$D$14:$D$23,MATCH(D493,Setup!$B$14:$B$23,0)),""))</f>
        <v/>
      </c>
      <c r="J493" s="21">
        <f>IF(OR(H493="",I493=""),"",IF(H493&gt;=I493,"OK",IF(H493&gt;=I493-Setup!$D$25,"WATCH","ACTION")))</f>
        <v/>
      </c>
      <c r="K493" s="32" t="n"/>
      <c r="L493" s="32" t="n"/>
    </row>
    <row r="494">
      <c r="B494" s="7" t="n"/>
      <c r="C494" s="32" t="n"/>
      <c r="D494" s="32" t="n"/>
      <c r="E494" s="32" t="n"/>
      <c r="F494" s="32" t="n"/>
      <c r="G494" s="21">
        <f>IF(OR(E494="",F494=""),"",E494-F494)</f>
        <v/>
      </c>
      <c r="H494" s="19">
        <f>IF(OR(E494="",F494="",E494=0),"",F494/E494)</f>
        <v/>
      </c>
      <c r="I494" s="19">
        <f>IF(D494="","",IFERROR(INDEX(Setup!$D$14:$D$23,MATCH(D494,Setup!$B$14:$B$23,0)),""))</f>
        <v/>
      </c>
      <c r="J494" s="21">
        <f>IF(OR(H494="",I494=""),"",IF(H494&gt;=I494,"OK",IF(H494&gt;=I494-Setup!$D$25,"WATCH","ACTION")))</f>
        <v/>
      </c>
      <c r="K494" s="32" t="n"/>
      <c r="L494" s="32" t="n"/>
    </row>
    <row r="495">
      <c r="B495" s="7" t="n"/>
      <c r="C495" s="32" t="n"/>
      <c r="D495" s="32" t="n"/>
      <c r="E495" s="32" t="n"/>
      <c r="F495" s="32" t="n"/>
      <c r="G495" s="21">
        <f>IF(OR(E495="",F495=""),"",E495-F495)</f>
        <v/>
      </c>
      <c r="H495" s="19">
        <f>IF(OR(E495="",F495="",E495=0),"",F495/E495)</f>
        <v/>
      </c>
      <c r="I495" s="19">
        <f>IF(D495="","",IFERROR(INDEX(Setup!$D$14:$D$23,MATCH(D495,Setup!$B$14:$B$23,0)),""))</f>
        <v/>
      </c>
      <c r="J495" s="21">
        <f>IF(OR(H495="",I495=""),"",IF(H495&gt;=I495,"OK",IF(H495&gt;=I495-Setup!$D$25,"WATCH","ACTION")))</f>
        <v/>
      </c>
      <c r="K495" s="32" t="n"/>
      <c r="L495" s="32" t="n"/>
    </row>
    <row r="496">
      <c r="B496" s="7" t="n"/>
      <c r="C496" s="32" t="n"/>
      <c r="D496" s="32" t="n"/>
      <c r="E496" s="32" t="n"/>
      <c r="F496" s="32" t="n"/>
      <c r="G496" s="21">
        <f>IF(OR(E496="",F496=""),"",E496-F496)</f>
        <v/>
      </c>
      <c r="H496" s="19">
        <f>IF(OR(E496="",F496="",E496=0),"",F496/E496)</f>
        <v/>
      </c>
      <c r="I496" s="19">
        <f>IF(D496="","",IFERROR(INDEX(Setup!$D$14:$D$23,MATCH(D496,Setup!$B$14:$B$23,0)),""))</f>
        <v/>
      </c>
      <c r="J496" s="21">
        <f>IF(OR(H496="",I496=""),"",IF(H496&gt;=I496,"OK",IF(H496&gt;=I496-Setup!$D$25,"WATCH","ACTION")))</f>
        <v/>
      </c>
      <c r="K496" s="32" t="n"/>
      <c r="L496" s="32" t="n"/>
    </row>
    <row r="497">
      <c r="B497" s="7" t="n"/>
      <c r="C497" s="32" t="n"/>
      <c r="D497" s="32" t="n"/>
      <c r="E497" s="32" t="n"/>
      <c r="F497" s="32" t="n"/>
      <c r="G497" s="21">
        <f>IF(OR(E497="",F497=""),"",E497-F497)</f>
        <v/>
      </c>
      <c r="H497" s="19">
        <f>IF(OR(E497="",F497="",E497=0),"",F497/E497)</f>
        <v/>
      </c>
      <c r="I497" s="19">
        <f>IF(D497="","",IFERROR(INDEX(Setup!$D$14:$D$23,MATCH(D497,Setup!$B$14:$B$23,0)),""))</f>
        <v/>
      </c>
      <c r="J497" s="21">
        <f>IF(OR(H497="",I497=""),"",IF(H497&gt;=I497,"OK",IF(H497&gt;=I497-Setup!$D$25,"WATCH","ACTION")))</f>
        <v/>
      </c>
      <c r="K497" s="32" t="n"/>
      <c r="L497" s="32" t="n"/>
    </row>
    <row r="498">
      <c r="B498" s="7" t="n"/>
      <c r="C498" s="32" t="n"/>
      <c r="D498" s="32" t="n"/>
      <c r="E498" s="32" t="n"/>
      <c r="F498" s="32" t="n"/>
      <c r="G498" s="21">
        <f>IF(OR(E498="",F498=""),"",E498-F498)</f>
        <v/>
      </c>
      <c r="H498" s="19">
        <f>IF(OR(E498="",F498="",E498=0),"",F498/E498)</f>
        <v/>
      </c>
      <c r="I498" s="19">
        <f>IF(D498="","",IFERROR(INDEX(Setup!$D$14:$D$23,MATCH(D498,Setup!$B$14:$B$23,0)),""))</f>
        <v/>
      </c>
      <c r="J498" s="21">
        <f>IF(OR(H498="",I498=""),"",IF(H498&gt;=I498,"OK",IF(H498&gt;=I498-Setup!$D$25,"WATCH","ACTION")))</f>
        <v/>
      </c>
      <c r="K498" s="32" t="n"/>
      <c r="L498" s="32" t="n"/>
    </row>
    <row r="499">
      <c r="B499" s="7" t="n"/>
      <c r="C499" s="32" t="n"/>
      <c r="D499" s="32" t="n"/>
      <c r="E499" s="32" t="n"/>
      <c r="F499" s="32" t="n"/>
      <c r="G499" s="21">
        <f>IF(OR(E499="",F499=""),"",E499-F499)</f>
        <v/>
      </c>
      <c r="H499" s="19">
        <f>IF(OR(E499="",F499="",E499=0),"",F499/E499)</f>
        <v/>
      </c>
      <c r="I499" s="19">
        <f>IF(D499="","",IFERROR(INDEX(Setup!$D$14:$D$23,MATCH(D499,Setup!$B$14:$B$23,0)),""))</f>
        <v/>
      </c>
      <c r="J499" s="21">
        <f>IF(OR(H499="",I499=""),"",IF(H499&gt;=I499,"OK",IF(H499&gt;=I499-Setup!$D$25,"WATCH","ACTION")))</f>
        <v/>
      </c>
      <c r="K499" s="32" t="n"/>
      <c r="L499" s="32" t="n"/>
    </row>
    <row r="500">
      <c r="B500" s="7" t="n"/>
      <c r="C500" s="32" t="n"/>
      <c r="D500" s="32" t="n"/>
      <c r="E500" s="32" t="n"/>
      <c r="F500" s="32" t="n"/>
      <c r="G500" s="21">
        <f>IF(OR(E500="",F500=""),"",E500-F500)</f>
        <v/>
      </c>
      <c r="H500" s="19">
        <f>IF(OR(E500="",F500="",E500=0),"",F500/E500)</f>
        <v/>
      </c>
      <c r="I500" s="19">
        <f>IF(D500="","",IFERROR(INDEX(Setup!$D$14:$D$23,MATCH(D500,Setup!$B$14:$B$23,0)),""))</f>
        <v/>
      </c>
      <c r="J500" s="21">
        <f>IF(OR(H500="",I500=""),"",IF(H500&gt;=I500,"OK",IF(H500&gt;=I500-Setup!$D$25,"WATCH","ACTION")))</f>
        <v/>
      </c>
      <c r="K500" s="32" t="n"/>
      <c r="L500" s="32" t="n"/>
    </row>
    <row r="501">
      <c r="B501" s="7" t="n"/>
      <c r="C501" s="32" t="n"/>
      <c r="D501" s="32" t="n"/>
      <c r="E501" s="32" t="n"/>
      <c r="F501" s="32" t="n"/>
      <c r="G501" s="21">
        <f>IF(OR(E501="",F501=""),"",E501-F501)</f>
        <v/>
      </c>
      <c r="H501" s="19">
        <f>IF(OR(E501="",F501="",E501=0),"",F501/E501)</f>
        <v/>
      </c>
      <c r="I501" s="19">
        <f>IF(D501="","",IFERROR(INDEX(Setup!$D$14:$D$23,MATCH(D501,Setup!$B$14:$B$23,0)),""))</f>
        <v/>
      </c>
      <c r="J501" s="21">
        <f>IF(OR(H501="",I501=""),"",IF(H501&gt;=I501,"OK",IF(H501&gt;=I501-Setup!$D$25,"WATCH","ACTION")))</f>
        <v/>
      </c>
      <c r="K501" s="32" t="n"/>
      <c r="L501" s="32" t="n"/>
    </row>
    <row r="502">
      <c r="B502" s="7" t="n"/>
      <c r="C502" s="32" t="n"/>
      <c r="D502" s="32" t="n"/>
      <c r="E502" s="32" t="n"/>
      <c r="F502" s="32" t="n"/>
      <c r="G502" s="21">
        <f>IF(OR(E502="",F502=""),"",E502-F502)</f>
        <v/>
      </c>
      <c r="H502" s="19">
        <f>IF(OR(E502="",F502="",E502=0),"",F502/E502)</f>
        <v/>
      </c>
      <c r="I502" s="19">
        <f>IF(D502="","",IFERROR(INDEX(Setup!$D$14:$D$23,MATCH(D502,Setup!$B$14:$B$23,0)),""))</f>
        <v/>
      </c>
      <c r="J502" s="21">
        <f>IF(OR(H502="",I502=""),"",IF(H502&gt;=I502,"OK",IF(H502&gt;=I502-Setup!$D$25,"WATCH","ACTION")))</f>
        <v/>
      </c>
      <c r="K502" s="32" t="n"/>
      <c r="L502" s="32" t="n"/>
    </row>
    <row r="503">
      <c r="B503" s="7" t="n"/>
      <c r="C503" s="32" t="n"/>
      <c r="D503" s="32" t="n"/>
      <c r="E503" s="32" t="n"/>
      <c r="F503" s="32" t="n"/>
      <c r="G503" s="21">
        <f>IF(OR(E503="",F503=""),"",E503-F503)</f>
        <v/>
      </c>
      <c r="H503" s="19">
        <f>IF(OR(E503="",F503="",E503=0),"",F503/E503)</f>
        <v/>
      </c>
      <c r="I503" s="19">
        <f>IF(D503="","",IFERROR(INDEX(Setup!$D$14:$D$23,MATCH(D503,Setup!$B$14:$B$23,0)),""))</f>
        <v/>
      </c>
      <c r="J503" s="21">
        <f>IF(OR(H503="",I503=""),"",IF(H503&gt;=I503,"OK",IF(H503&gt;=I503-Setup!$D$25,"WATCH","ACTION")))</f>
        <v/>
      </c>
      <c r="K503" s="32" t="n"/>
      <c r="L503" s="32" t="n"/>
    </row>
    <row r="504">
      <c r="B504" s="7" t="n"/>
      <c r="C504" s="32" t="n"/>
      <c r="D504" s="32" t="n"/>
      <c r="E504" s="32" t="n"/>
      <c r="F504" s="32" t="n"/>
      <c r="G504" s="21">
        <f>IF(OR(E504="",F504=""),"",E504-F504)</f>
        <v/>
      </c>
      <c r="H504" s="19">
        <f>IF(OR(E504="",F504="",E504=0),"",F504/E504)</f>
        <v/>
      </c>
      <c r="I504" s="19">
        <f>IF(D504="","",IFERROR(INDEX(Setup!$D$14:$D$23,MATCH(D504,Setup!$B$14:$B$23,0)),""))</f>
        <v/>
      </c>
      <c r="J504" s="21">
        <f>IF(OR(H504="",I504=""),"",IF(H504&gt;=I504,"OK",IF(H504&gt;=I504-Setup!$D$25,"WATCH","ACTION")))</f>
        <v/>
      </c>
      <c r="K504" s="32" t="n"/>
      <c r="L504" s="32" t="n"/>
    </row>
    <row r="505">
      <c r="B505" s="7" t="n"/>
      <c r="C505" s="32" t="n"/>
      <c r="D505" s="32" t="n"/>
      <c r="E505" s="32" t="n"/>
      <c r="F505" s="32" t="n"/>
      <c r="G505" s="21">
        <f>IF(OR(E505="",F505=""),"",E505-F505)</f>
        <v/>
      </c>
      <c r="H505" s="19">
        <f>IF(OR(E505="",F505="",E505=0),"",F505/E505)</f>
        <v/>
      </c>
      <c r="I505" s="19">
        <f>IF(D505="","",IFERROR(INDEX(Setup!$D$14:$D$23,MATCH(D505,Setup!$B$14:$B$23,0)),""))</f>
        <v/>
      </c>
      <c r="J505" s="21">
        <f>IF(OR(H505="",I505=""),"",IF(H505&gt;=I505,"OK",IF(H505&gt;=I505-Setup!$D$25,"WATCH","ACTION")))</f>
        <v/>
      </c>
      <c r="K505" s="32" t="n"/>
      <c r="L505" s="32" t="n"/>
    </row>
  </sheetData>
  <autoFilter ref="B5:L505"/>
  <conditionalFormatting sqref="J6:J505">
    <cfRule type="cellIs" priority="1" operator="equal" dxfId="0">
      <formula>"OK"</formula>
    </cfRule>
    <cfRule type="cellIs" priority="2" operator="equal" dxfId="1">
      <formula>"WATCH"</formula>
    </cfRule>
    <cfRule type="cellIs" priority="3" operator="equal" dxfId="2">
      <formula>"ACTION"</formula>
    </cfRule>
  </conditionalFormatting>
  <dataValidations count="5">
    <dataValidation sqref="D6:D505" showDropDown="0" showInputMessage="0" showErrorMessage="0" allowBlank="1" type="list">
      <formula1>=ProcList</formula1>
    </dataValidation>
    <dataValidation sqref="C6:C505" showDropDown="0" showInputMessage="0" showErrorMessage="0" allowBlank="1" type="list">
      <formula1>"A,B,C,Day,Night"</formula1>
    </dataValidation>
    <dataValidation sqref="B6:B505" showDropDown="0" showInputMessage="0" showErrorMessage="0" allowBlank="1" type="date" operator="greaterThan">
      <formula1>36526</formula1>
    </dataValidation>
    <dataValidation sqref="E6:F505" showDropDown="0" showInputMessage="0" showErrorMessage="0" allowBlank="1" type="whole" operator="greaterThanOrEqual">
      <formula1>0</formula1>
    </dataValidation>
    <dataValidation sqref="F6:F505" showDropDown="0" showInputMessage="0" showErrorMessage="1" allowBlank="1" errorTitle="Check" error="First-pass good cannot exceed units tested." type="custom">
      <formula1>F6&lt;=E6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2026-10-16T16:53:03Z</dcterms:created>
  <dcterms:modified xmlns:dcterms="http://purl.org/dc/terms/" xmlns:xsi="http://www.w3.org/2001/XMLSchema-instance" xsi:type="dcterms:W3CDTF">2026-10-16T16:53:03Z</dcterms:modified>
</cp:coreProperties>
</file>